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zym\Desktop\inwestycje 2018-2023\"/>
    </mc:Choice>
  </mc:AlternateContent>
  <xr:revisionPtr revIDLastSave="0" documentId="13_ncr:1_{2C887475-A3A3-433A-939D-12E60D3EE89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19 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9" l="1"/>
  <c r="C46" i="9"/>
  <c r="D45" i="9"/>
  <c r="D44" i="9"/>
  <c r="D43" i="9"/>
  <c r="D42" i="9"/>
  <c r="D41" i="9"/>
  <c r="D40" i="9"/>
  <c r="D39" i="9"/>
  <c r="D38" i="9"/>
  <c r="D37" i="9"/>
  <c r="D36" i="9"/>
  <c r="H35" i="9"/>
  <c r="G35" i="9"/>
  <c r="I34" i="9"/>
  <c r="I33" i="9"/>
  <c r="I32" i="9"/>
  <c r="D32" i="9"/>
  <c r="I31" i="9"/>
  <c r="D31" i="9"/>
  <c r="I30" i="9"/>
  <c r="D30" i="9"/>
  <c r="I29" i="9"/>
  <c r="D29" i="9"/>
  <c r="I28" i="9"/>
  <c r="D28" i="9"/>
  <c r="I27" i="9"/>
  <c r="D27" i="9"/>
  <c r="I26" i="9"/>
  <c r="D26" i="9"/>
  <c r="I25" i="9"/>
  <c r="D25" i="9"/>
  <c r="I24" i="9"/>
  <c r="D24" i="9"/>
  <c r="I23" i="9"/>
  <c r="B23" i="9"/>
  <c r="D23" i="9" s="1"/>
  <c r="I22" i="9"/>
  <c r="D22" i="9"/>
  <c r="I21" i="9"/>
  <c r="D21" i="9"/>
  <c r="I20" i="9"/>
  <c r="D20" i="9"/>
  <c r="I19" i="9"/>
  <c r="D19" i="9"/>
  <c r="I18" i="9"/>
  <c r="D18" i="9"/>
  <c r="I17" i="9"/>
  <c r="D17" i="9"/>
  <c r="B17" i="9"/>
  <c r="I16" i="9"/>
  <c r="D16" i="9"/>
  <c r="I15" i="9"/>
  <c r="B15" i="9"/>
  <c r="D15" i="9" s="1"/>
  <c r="I14" i="9"/>
  <c r="D14" i="9"/>
  <c r="I13" i="9"/>
  <c r="D13" i="9"/>
  <c r="I12" i="9"/>
  <c r="D12" i="9"/>
  <c r="I11" i="9"/>
  <c r="D11" i="9"/>
  <c r="I10" i="9"/>
  <c r="D10" i="9"/>
  <c r="I9" i="9"/>
  <c r="D9" i="9"/>
  <c r="I8" i="9"/>
  <c r="B8" i="9"/>
  <c r="D8" i="9" s="1"/>
  <c r="I7" i="9"/>
  <c r="D7" i="9"/>
  <c r="I6" i="9"/>
  <c r="D6" i="9"/>
  <c r="I35" i="9" l="1"/>
  <c r="D46" i="9"/>
  <c r="B46" i="9"/>
</calcChain>
</file>

<file path=xl/sharedStrings.xml><?xml version="1.0" encoding="utf-8"?>
<sst xmlns="http://schemas.openxmlformats.org/spreadsheetml/2006/main" count="87" uniqueCount="82">
  <si>
    <t>SUPRAŚL</t>
  </si>
  <si>
    <t>Nazwa inwestycji</t>
  </si>
  <si>
    <t xml:space="preserve">Przebudowa stacji uzdatniania wody w Ogrodniczkach </t>
  </si>
  <si>
    <t>zwrot nakładów mieszkańcom za  wybudowanie sieci wodno-kanalizacyjnej</t>
  </si>
  <si>
    <t>Remont kładki oraz budowa miejsca rekreacji na obszerze zabytkowym Supraskiego Systemu Wodnego</t>
  </si>
  <si>
    <t>ul.Kościelna i Ks.O.Sidorowicza w ramach rewitalizacji staromiejskiej części Supraśla  (I etap)</t>
  </si>
  <si>
    <t xml:space="preserve">ul.Ogrodowa w Sobolewie </t>
  </si>
  <si>
    <t>powierzchniowe utwardzanie dróg (Grabówka)</t>
  </si>
  <si>
    <t>modernizacja oświetlenia we wsiach puszczańskich</t>
  </si>
  <si>
    <t>modernizacja oświetlenia w Supraślu</t>
  </si>
  <si>
    <t>modernizacja oświetlenia w Ciasnem</t>
  </si>
  <si>
    <t>wykup gruntów pod budowę dróg-Supraśl</t>
  </si>
  <si>
    <t>wykup gruntów pod budowę dróg-Wsie Puszczańskie</t>
  </si>
  <si>
    <t>wykup gruntów pod budowę dróg-Ogrodniczki</t>
  </si>
  <si>
    <t>wykup gruntów pod budowę dróg-Ciasne</t>
  </si>
  <si>
    <t xml:space="preserve">modernizacja oświetlenia w Henrykowie </t>
  </si>
  <si>
    <t>wykup gruntów pod budowę dróg-Karakule</t>
  </si>
  <si>
    <t>modernizacja oświetlenia w Sobolewie</t>
  </si>
  <si>
    <t>modernizacja oświetlenia w Zaściankach</t>
  </si>
  <si>
    <t>modernizacja oświetlenia w Sowlanach</t>
  </si>
  <si>
    <t>modernizacja budynku komunalnego w Supraslu</t>
  </si>
  <si>
    <t xml:space="preserve">modernizacja oświetlenia w Grabówce </t>
  </si>
  <si>
    <t>budowa infrastruktury sportowej: skatepark, pumptrack, siłownie zewnętrzne w Henrykowie, Sobolewie i Sowlanach (BO)</t>
  </si>
  <si>
    <t>wykup gruntów pod budowę dróg-Sowlany</t>
  </si>
  <si>
    <t>wykup gruntów pod budowę dróg-Zaścianki</t>
  </si>
  <si>
    <t>wykup gruntów pod budowę dróg-Grabówka</t>
  </si>
  <si>
    <t>wykup gruntów pod budowę dróg-Sobolewo</t>
  </si>
  <si>
    <t>Przyjaciele dzieci- nowe przedszkole w Grabówce</t>
  </si>
  <si>
    <t>ŚRODKI Z UE</t>
  </si>
  <si>
    <t xml:space="preserve">Nazwa zadania </t>
  </si>
  <si>
    <t xml:space="preserve">Kwota </t>
  </si>
  <si>
    <t>OGÓŁEM</t>
  </si>
  <si>
    <t>wodociąg i kanalizacja sanitarna w ul.Jeziornej w Ogrodniczkach</t>
  </si>
  <si>
    <t>budowa stacji uzdatniania wody wraz z budową sieci wodociągowej dla wsi Sokołda i Podsokołda oraz budowa przydomowej oczyszczalni ścieków przy świetlicy wiejskiej w Sokołdzie</t>
  </si>
  <si>
    <t>dotacja na budowę przyłącza p/ogródkach działkowych w Supraślu</t>
  </si>
  <si>
    <t>budowa kanalizacji deszczowej w ul.Tęczowej w Karakulach</t>
  </si>
  <si>
    <t>parking p/świetlicy w Karakulach (BO)</t>
  </si>
  <si>
    <t>zagospodarowanie Rynku w Supraślu - II etap</t>
  </si>
  <si>
    <t>Supraski szlak bioróżnorodności</t>
  </si>
  <si>
    <t>droga Woronicze-Międzyrzecze</t>
  </si>
  <si>
    <t>oświetlenie cmentarza w Kopnej Górze</t>
  </si>
  <si>
    <t>budowa wiaty na rowery p/SSP w Supraślu (BO)</t>
  </si>
  <si>
    <t>plac zabaw p/przedszkolu w Supraślu (BO)</t>
  </si>
  <si>
    <t>modernizacja dźwigu w przedszkolu w Supraślu</t>
  </si>
  <si>
    <t>modernizacja systemu ogrzewania w siedzibie MOPS</t>
  </si>
  <si>
    <t>budowa żłobka w Supraślu</t>
  </si>
  <si>
    <t>modernizacja oświetlenia w Karakulach</t>
  </si>
  <si>
    <t xml:space="preserve">modernizacja oświetlenia w Ogrodniczkach </t>
  </si>
  <si>
    <t>budynek rekreacyjno-socjalny w Ogrodniczkach oraz place zabaw w Ciasnem, Karakulach i Ogrodniczkach (BO 2019)</t>
  </si>
  <si>
    <t>Odbudowa i rewaloryzacja zabytkowego systemu wodnego w Supraślu na potrzeby utworzenia zbiornika retencyjnego i przeciwpowodziowego - projekt</t>
  </si>
  <si>
    <t>Rewitalizacja gminy Supraśl</t>
  </si>
  <si>
    <t>Przebudowa świetlicy wiejskiej wraz ze sceną letnią w Ciasnem (BO 2019)</t>
  </si>
  <si>
    <t>budowa otwartych stref aktywności w Supraślu i Ogrodniczkach (place zabaw i siłownie)</t>
  </si>
  <si>
    <t>Budowa małego, wielofunkcyjnego boiska oraz przebudowa istniejącego boiska sportowego w Ogrodniczkach; przebudowa boiska sportowego wraz z budową oświetlenia w Karakulach; budowa siłowni zewnętrznych w: Karakulach, Ciasnem i Ogrodniczkach (BO 2019)</t>
  </si>
  <si>
    <t>budowa siłowni zewnętrznej w Sokołdzie (FS)</t>
  </si>
  <si>
    <t>dotacja celowa dla CKiR na budowę biblioteki (wkład własny  do projektu Infrastruktura Bibliotek)</t>
  </si>
  <si>
    <t>Przestrzeń Gminna lokalna wartość Program Operacyjny  Wiedza Edukacja Rozwój</t>
  </si>
  <si>
    <t>Ja w internecie. Program szkoleniowy w zakresie rozwoju kompetencji cyfrowych</t>
  </si>
  <si>
    <t>Pasje, edukacja, kompetencje- rozwój kompetencji kluczowych u dzieci</t>
  </si>
  <si>
    <t xml:space="preserve">TEREN GMINY </t>
  </si>
  <si>
    <t xml:space="preserve">Wodociąg i kanalizacja w ul.Spacerowej w Sobolewie </t>
  </si>
  <si>
    <t xml:space="preserve"> budowa kanalizacji sanitarnej w Sobolewie w rejonie ulic Zajęczej, Borsuczej, Sobolewskiej, Wiewiórczej</t>
  </si>
  <si>
    <t xml:space="preserve"> budowa kanalizacji sanitarnej  w rejonie ulic Przyjaznej i Przyjemnej w Sowlanach</t>
  </si>
  <si>
    <t>ul.Górka Tomka  w Zaściankach</t>
  </si>
  <si>
    <t xml:space="preserve">rozbudowa ulic: Granicznej i Dolnej w Zaściankach  i Grabówce oraz Wiosennej w Zaściankach  </t>
  </si>
  <si>
    <t>dokończenie budowy chodnika na ul. Górka Tomka w Zaściankach (FS)</t>
  </si>
  <si>
    <t>budowa chodników na ul. Modrzewiowej w Kolonii Zaścianki (FS)</t>
  </si>
  <si>
    <t xml:space="preserve">ul.Tygrysia w Sobolewie  </t>
  </si>
  <si>
    <t>ul.Paryska w Grabówce</t>
  </si>
  <si>
    <t>przebudowa i adaptacja świetlicy na przedszkole w Sobolewie</t>
  </si>
  <si>
    <t>wiata rekreacyjno wypoczynkowa w Sowlanach (FS)</t>
  </si>
  <si>
    <t>zakup i montaż wiaty wypoczynkowo-rekreacyjnej  p/ placu zabaw - ul.Górka Tomka w Zaściankach (FS)</t>
  </si>
  <si>
    <t>dotacje celowe z budżetu na finansowanie lub dofinansowanie kosztów realizacji inwestycji i zakupów inwestycyjnych jednostek niezaliczanych do sektora finansów publicznych - modernizacja systemu ogrzewania</t>
  </si>
  <si>
    <t>modernizacja przepompowni w Zaściankach</t>
  </si>
  <si>
    <t>Środki zewnętrzne</t>
  </si>
  <si>
    <t>środki UE</t>
  </si>
  <si>
    <t>środki krajowe</t>
  </si>
  <si>
    <t>Śodki własne</t>
  </si>
  <si>
    <t>Cała kwota z budżetu gminy</t>
  </si>
  <si>
    <t>Supraśl, Karakule, Ogrodniczki, Ciasne, Wsie Puszczańskie</t>
  </si>
  <si>
    <t>Grabówka, Zaścianki, Sobolewo, Sowlany, Henrykowo</t>
  </si>
  <si>
    <t>Pomoc finansową w formie dotacji celowej dla Powiatu na budowę drogi powiatowej na odcinku Henrykowo-Sobolewo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</si>
</sst>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3" xfId="0" applyNumberFormat="1" applyBorder="1"/>
    <xf numFmtId="0" fontId="0" fillId="2" borderId="3" xfId="0" applyFill="1" applyBorder="1"/>
    <xf numFmtId="4" fontId="2" fillId="0" borderId="3" xfId="0" applyNumberFormat="1" applyFont="1" applyBorder="1"/>
    <xf numFmtId="4" fontId="3" fillId="0" borderId="3" xfId="0" applyNumberFormat="1" applyFont="1" applyBorder="1"/>
    <xf numFmtId="0" fontId="1" fillId="0" borderId="3" xfId="0" applyFont="1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2" borderId="3" xfId="0" applyNumberFormat="1" applyFill="1" applyBorder="1"/>
    <xf numFmtId="2" fontId="0" fillId="0" borderId="3" xfId="0" applyNumberFormat="1" applyBorder="1"/>
    <xf numFmtId="0" fontId="1" fillId="2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4" fontId="0" fillId="3" borderId="3" xfId="0" applyNumberFormat="1" applyFill="1" applyBorder="1"/>
    <xf numFmtId="4" fontId="5" fillId="0" borderId="3" xfId="0" applyNumberFormat="1" applyFont="1" applyBorder="1"/>
    <xf numFmtId="0" fontId="0" fillId="0" borderId="7" xfId="0" applyBorder="1"/>
    <xf numFmtId="0" fontId="6" fillId="0" borderId="0" xfId="0" applyFont="1" applyAlignment="1">
      <alignment wrapText="1"/>
    </xf>
    <xf numFmtId="0" fontId="6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Wydatki na inwestycje w 2019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384E-4939-8D8B-E6A54ADE1DD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84E-4939-8D8B-E6A54ADE1DD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'!$F$41:$F$42</c:f>
              <c:strCache>
                <c:ptCount val="2"/>
                <c:pt idx="0">
                  <c:v>Supraśl, Karakule, Ogrodniczki, Ciasne, Wsie Puszczańskie</c:v>
                </c:pt>
                <c:pt idx="1">
                  <c:v>Grabówka, Zaścianki, Sobolewo, Sowlany, Henrykowo</c:v>
                </c:pt>
              </c:strCache>
            </c:strRef>
          </c:cat>
          <c:val>
            <c:numRef>
              <c:f>'2019 '!$G$41:$G$42</c:f>
              <c:numCache>
                <c:formatCode>General</c:formatCode>
                <c:ptCount val="2"/>
                <c:pt idx="0">
                  <c:v>8048405.1699999999</c:v>
                </c:pt>
                <c:pt idx="1">
                  <c:v>11684998.630000001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E-4939-8D8B-E6A54ADE1DD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42</xdr:row>
      <xdr:rowOff>109537</xdr:rowOff>
    </xdr:from>
    <xdr:to>
      <xdr:col>8</xdr:col>
      <xdr:colOff>133350</xdr:colOff>
      <xdr:row>51</xdr:row>
      <xdr:rowOff>300037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4DC96457-AB29-EC61-228B-A0788E4C2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zym\Desktop\inwestycje%202018-2023\Inwestycja-%20w&#322;asciwa.xlsx" TargetMode="External"/><Relationship Id="rId1" Type="http://schemas.openxmlformats.org/officeDocument/2006/relationships/externalLinkPath" Target="Inwestycja-%20w&#322;asci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wykresy"/>
      <sheetName val="wydatki bieżące"/>
    </sheetNames>
    <sheetDataSet>
      <sheetData sheetId="0">
        <row r="44">
          <cell r="A44" t="str">
            <v>Supraśl, Karakule, Ogrodniczki, Ciasne, Wsie Puszczańskie</v>
          </cell>
          <cell r="B44">
            <v>15065906.07</v>
          </cell>
        </row>
        <row r="45">
          <cell r="A45" t="str">
            <v>Grabówka, Zaścianki, Sobolewo, Sowlany, Henrykowo</v>
          </cell>
          <cell r="B45">
            <v>25152051.41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B7">
            <v>2018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48B3C-6A08-4DD1-94EF-8570D3973E52}">
  <sheetPr>
    <pageSetUpPr fitToPage="1"/>
  </sheetPr>
  <dimension ref="A1:I54"/>
  <sheetViews>
    <sheetView tabSelected="1" workbookViewId="0">
      <selection activeCell="A15" sqref="A15"/>
    </sheetView>
  </sheetViews>
  <sheetFormatPr defaultRowHeight="15" x14ac:dyDescent="0.25"/>
  <cols>
    <col min="1" max="1" width="39.42578125" customWidth="1"/>
    <col min="2" max="2" width="14.140625" customWidth="1"/>
    <col min="3" max="3" width="14.28515625" customWidth="1"/>
    <col min="4" max="4" width="17.7109375" customWidth="1"/>
    <col min="6" max="6" width="40.7109375" customWidth="1"/>
    <col min="7" max="7" width="15.28515625" customWidth="1"/>
    <col min="8" max="8" width="11.85546875" customWidth="1"/>
    <col min="9" max="9" width="13.85546875" customWidth="1"/>
  </cols>
  <sheetData>
    <row r="1" spans="1:9" x14ac:dyDescent="0.25">
      <c r="A1" s="24">
        <v>2019</v>
      </c>
      <c r="B1" s="25"/>
      <c r="C1" s="25"/>
      <c r="D1" s="25"/>
      <c r="E1" s="25"/>
      <c r="F1" s="25"/>
      <c r="G1" s="25"/>
      <c r="H1" s="25"/>
      <c r="I1" s="26"/>
    </row>
    <row r="2" spans="1:9" x14ac:dyDescent="0.25">
      <c r="A2" s="27" t="s">
        <v>0</v>
      </c>
      <c r="B2" s="28"/>
      <c r="C2" s="11"/>
      <c r="F2" s="29" t="s">
        <v>59</v>
      </c>
      <c r="G2" s="29"/>
      <c r="H2" s="21"/>
    </row>
    <row r="3" spans="1:9" x14ac:dyDescent="0.25">
      <c r="A3" s="3"/>
      <c r="B3" s="3"/>
      <c r="C3" s="3"/>
      <c r="F3" s="3"/>
      <c r="G3" s="3"/>
      <c r="H3" s="3"/>
    </row>
    <row r="4" spans="1:9" ht="45" x14ac:dyDescent="0.25">
      <c r="A4" s="1" t="s">
        <v>1</v>
      </c>
      <c r="B4" s="2" t="s">
        <v>77</v>
      </c>
      <c r="C4" s="17" t="s">
        <v>74</v>
      </c>
      <c r="D4" s="17" t="s">
        <v>78</v>
      </c>
      <c r="F4" s="1" t="s">
        <v>1</v>
      </c>
      <c r="G4" s="2" t="s">
        <v>77</v>
      </c>
      <c r="H4" s="17" t="s">
        <v>74</v>
      </c>
      <c r="I4" s="17" t="s">
        <v>78</v>
      </c>
    </row>
    <row r="5" spans="1:9" ht="28.9" customHeight="1" x14ac:dyDescent="0.25">
      <c r="A5" s="3"/>
      <c r="B5" s="3"/>
      <c r="C5" s="3"/>
      <c r="D5" s="3"/>
      <c r="F5" s="3"/>
      <c r="G5" s="3"/>
      <c r="H5" s="3"/>
      <c r="I5" s="3"/>
    </row>
    <row r="6" spans="1:9" ht="39.6" customHeight="1" x14ac:dyDescent="0.25">
      <c r="A6" s="4" t="s">
        <v>2</v>
      </c>
      <c r="B6" s="5">
        <v>1052459.31</v>
      </c>
      <c r="C6" s="16">
        <v>0</v>
      </c>
      <c r="D6" s="5">
        <f>B6+C6</f>
        <v>1052459.31</v>
      </c>
      <c r="F6" s="4" t="s">
        <v>60</v>
      </c>
      <c r="G6" s="5">
        <v>166278.68</v>
      </c>
      <c r="H6" s="16">
        <v>0</v>
      </c>
      <c r="I6" s="5">
        <f>G6+H6</f>
        <v>166278.68</v>
      </c>
    </row>
    <row r="7" spans="1:9" ht="28.9" customHeight="1" x14ac:dyDescent="0.25">
      <c r="A7" s="4" t="s">
        <v>32</v>
      </c>
      <c r="B7" s="5">
        <v>8000</v>
      </c>
      <c r="C7" s="16">
        <v>0</v>
      </c>
      <c r="D7" s="5">
        <f>B7+C7</f>
        <v>8000</v>
      </c>
      <c r="F7" s="4" t="s">
        <v>61</v>
      </c>
      <c r="G7" s="5">
        <v>189340.36</v>
      </c>
      <c r="H7" s="16">
        <v>0</v>
      </c>
      <c r="I7" s="5">
        <f t="shared" ref="I7:I10" si="0">G7+H7</f>
        <v>189340.36</v>
      </c>
    </row>
    <row r="8" spans="1:9" ht="39" customHeight="1" x14ac:dyDescent="0.25">
      <c r="A8" s="13" t="s">
        <v>33</v>
      </c>
      <c r="B8" s="5">
        <f>95940-C8</f>
        <v>44129</v>
      </c>
      <c r="C8" s="15">
        <v>51811</v>
      </c>
      <c r="D8" s="5">
        <f>B8+C8</f>
        <v>95940</v>
      </c>
      <c r="E8" s="10"/>
      <c r="F8" s="4" t="s">
        <v>62</v>
      </c>
      <c r="G8" s="5">
        <v>507120.96</v>
      </c>
      <c r="H8" s="5">
        <v>0</v>
      </c>
      <c r="I8" s="5">
        <f t="shared" si="0"/>
        <v>507120.96</v>
      </c>
    </row>
    <row r="9" spans="1:9" ht="43.15" customHeight="1" x14ac:dyDescent="0.25">
      <c r="A9" s="4" t="s">
        <v>34</v>
      </c>
      <c r="B9" s="5">
        <v>17000</v>
      </c>
      <c r="C9" s="16">
        <v>0</v>
      </c>
      <c r="D9" s="5">
        <f>B9+C9</f>
        <v>17000</v>
      </c>
      <c r="F9" s="4" t="s">
        <v>3</v>
      </c>
      <c r="G9" s="5">
        <v>94720.37</v>
      </c>
      <c r="H9" s="16">
        <v>0</v>
      </c>
      <c r="I9" s="5">
        <f t="shared" si="0"/>
        <v>94720.37</v>
      </c>
    </row>
    <row r="10" spans="1:9" ht="43.15" customHeight="1" x14ac:dyDescent="0.25">
      <c r="A10" s="4" t="s">
        <v>3</v>
      </c>
      <c r="B10" s="5">
        <v>11534</v>
      </c>
      <c r="C10" s="16">
        <v>0</v>
      </c>
      <c r="D10" s="5">
        <f t="shared" ref="D10:D14" si="1">B10+C10</f>
        <v>11534</v>
      </c>
      <c r="F10" s="3" t="s">
        <v>63</v>
      </c>
      <c r="G10" s="5">
        <v>267916.65000000002</v>
      </c>
      <c r="H10" s="16">
        <v>0</v>
      </c>
      <c r="I10" s="5">
        <f t="shared" si="0"/>
        <v>267916.65000000002</v>
      </c>
    </row>
    <row r="11" spans="1:9" ht="46.9" customHeight="1" x14ac:dyDescent="0.25">
      <c r="A11" s="4" t="s">
        <v>35</v>
      </c>
      <c r="B11" s="5">
        <v>222575</v>
      </c>
      <c r="C11" s="16">
        <v>0</v>
      </c>
      <c r="D11" s="5">
        <f t="shared" si="1"/>
        <v>222575</v>
      </c>
      <c r="F11" s="4" t="s">
        <v>64</v>
      </c>
      <c r="G11" s="5">
        <v>274655.96999999997</v>
      </c>
      <c r="H11" s="19">
        <v>1583675.1</v>
      </c>
      <c r="I11" s="5">
        <f>G11+H11</f>
        <v>1858331.07</v>
      </c>
    </row>
    <row r="12" spans="1:9" ht="35.450000000000003" customHeight="1" x14ac:dyDescent="0.25">
      <c r="A12" s="3" t="s">
        <v>36</v>
      </c>
      <c r="B12" s="5">
        <v>49999.99</v>
      </c>
      <c r="C12" s="16">
        <v>0</v>
      </c>
      <c r="D12" s="5">
        <f t="shared" si="1"/>
        <v>49999.99</v>
      </c>
      <c r="F12" s="4" t="s">
        <v>65</v>
      </c>
      <c r="G12" s="5">
        <v>4360.01</v>
      </c>
      <c r="H12" s="16">
        <v>0</v>
      </c>
      <c r="I12" s="5">
        <f>G12+H12</f>
        <v>4360.01</v>
      </c>
    </row>
    <row r="13" spans="1:9" ht="43.9" customHeight="1" x14ac:dyDescent="0.25">
      <c r="A13" s="4" t="s">
        <v>4</v>
      </c>
      <c r="B13" s="5">
        <v>49200</v>
      </c>
      <c r="C13" s="16">
        <v>0</v>
      </c>
      <c r="D13" s="5">
        <f t="shared" si="1"/>
        <v>49200</v>
      </c>
      <c r="F13" s="4" t="s">
        <v>66</v>
      </c>
      <c r="G13" s="5">
        <v>8610</v>
      </c>
      <c r="H13" s="16">
        <v>0</v>
      </c>
      <c r="I13" s="5">
        <f t="shared" ref="I13:I34" si="2">G13+H13</f>
        <v>8610</v>
      </c>
    </row>
    <row r="14" spans="1:9" ht="28.9" customHeight="1" x14ac:dyDescent="0.25">
      <c r="A14" s="4" t="s">
        <v>37</v>
      </c>
      <c r="B14" s="5">
        <v>798236.55</v>
      </c>
      <c r="C14" s="16">
        <v>0</v>
      </c>
      <c r="D14" s="5">
        <f t="shared" si="1"/>
        <v>798236.55</v>
      </c>
      <c r="F14" s="3" t="s">
        <v>67</v>
      </c>
      <c r="G14" s="5">
        <v>119821.55</v>
      </c>
      <c r="H14" s="16">
        <v>0</v>
      </c>
      <c r="I14" s="5">
        <f t="shared" si="2"/>
        <v>119821.55</v>
      </c>
    </row>
    <row r="15" spans="1:9" ht="45" x14ac:dyDescent="0.25">
      <c r="A15" s="4" t="s">
        <v>5</v>
      </c>
      <c r="B15" s="5">
        <f>1903652.25-C15</f>
        <v>1229522.2</v>
      </c>
      <c r="C15" s="19">
        <v>674130.05</v>
      </c>
      <c r="D15" s="14">
        <f>B15+C15</f>
        <v>1903652.25</v>
      </c>
      <c r="F15" s="3" t="s">
        <v>6</v>
      </c>
      <c r="G15" s="5">
        <v>1755443.83</v>
      </c>
      <c r="H15" s="16">
        <v>0</v>
      </c>
      <c r="I15" s="5">
        <f t="shared" si="2"/>
        <v>1755443.83</v>
      </c>
    </row>
    <row r="16" spans="1:9" x14ac:dyDescent="0.25">
      <c r="A16" s="3" t="s">
        <v>38</v>
      </c>
      <c r="B16" s="5">
        <v>16949.5</v>
      </c>
      <c r="C16" s="16">
        <v>0</v>
      </c>
      <c r="D16" s="5">
        <f>B16+C16</f>
        <v>16949.5</v>
      </c>
      <c r="F16" s="3" t="s">
        <v>68</v>
      </c>
      <c r="G16" s="5">
        <v>10000</v>
      </c>
      <c r="H16" s="16">
        <v>0</v>
      </c>
      <c r="I16" s="5">
        <f t="shared" si="2"/>
        <v>10000</v>
      </c>
    </row>
    <row r="17" spans="1:9" ht="30" x14ac:dyDescent="0.25">
      <c r="A17" s="3" t="s">
        <v>39</v>
      </c>
      <c r="B17" s="5">
        <f>1248407.75-C17</f>
        <v>679912.78</v>
      </c>
      <c r="C17" s="18">
        <v>568494.97</v>
      </c>
      <c r="D17" s="5">
        <f>B17+C17</f>
        <v>1248407.75</v>
      </c>
      <c r="F17" s="4" t="s">
        <v>7</v>
      </c>
      <c r="G17" s="5">
        <v>394302.26</v>
      </c>
      <c r="H17" s="16">
        <v>0</v>
      </c>
      <c r="I17" s="5">
        <f t="shared" si="2"/>
        <v>394302.26</v>
      </c>
    </row>
    <row r="18" spans="1:9" ht="44.45" customHeight="1" x14ac:dyDescent="0.25">
      <c r="A18" s="3" t="s">
        <v>40</v>
      </c>
      <c r="B18" s="5">
        <v>32361.55</v>
      </c>
      <c r="C18" s="18">
        <v>26000</v>
      </c>
      <c r="D18" s="5">
        <f>B18+C18</f>
        <v>58361.55</v>
      </c>
      <c r="F18" s="4" t="s">
        <v>69</v>
      </c>
      <c r="G18" s="5">
        <v>1327409.05</v>
      </c>
      <c r="H18" s="16">
        <v>0</v>
      </c>
      <c r="I18" s="5">
        <f t="shared" si="2"/>
        <v>1327409.05</v>
      </c>
    </row>
    <row r="19" spans="1:9" ht="30.6" customHeight="1" x14ac:dyDescent="0.25">
      <c r="A19" s="4" t="s">
        <v>41</v>
      </c>
      <c r="B19" s="5">
        <v>4428</v>
      </c>
      <c r="C19" s="16">
        <v>0</v>
      </c>
      <c r="D19" s="5">
        <f>B19+C19</f>
        <v>4428</v>
      </c>
      <c r="F19" s="3" t="s">
        <v>15</v>
      </c>
      <c r="G19" s="5">
        <v>37517.949999999997</v>
      </c>
      <c r="H19" s="16">
        <v>0</v>
      </c>
      <c r="I19" s="5">
        <f t="shared" si="2"/>
        <v>37517.949999999997</v>
      </c>
    </row>
    <row r="20" spans="1:9" x14ac:dyDescent="0.25">
      <c r="A20" s="3" t="s">
        <v>42</v>
      </c>
      <c r="B20" s="5">
        <v>48954</v>
      </c>
      <c r="C20" s="16">
        <v>0</v>
      </c>
      <c r="D20" s="5">
        <f t="shared" ref="D20:D22" si="3">B20+C20</f>
        <v>48954</v>
      </c>
      <c r="F20" s="3" t="s">
        <v>17</v>
      </c>
      <c r="G20" s="5">
        <v>59649.59</v>
      </c>
      <c r="H20" s="16">
        <v>0</v>
      </c>
      <c r="I20" s="5">
        <f t="shared" si="2"/>
        <v>59649.59</v>
      </c>
    </row>
    <row r="21" spans="1:9" ht="30" x14ac:dyDescent="0.25">
      <c r="A21" s="4" t="s">
        <v>43</v>
      </c>
      <c r="B21" s="5">
        <v>29999.7</v>
      </c>
      <c r="C21" s="16">
        <v>0</v>
      </c>
      <c r="D21" s="5">
        <f t="shared" si="3"/>
        <v>29999.7</v>
      </c>
      <c r="F21" s="3" t="s">
        <v>18</v>
      </c>
      <c r="G21" s="5">
        <v>74120</v>
      </c>
      <c r="H21" s="16">
        <v>0</v>
      </c>
      <c r="I21" s="5">
        <f t="shared" si="2"/>
        <v>74120</v>
      </c>
    </row>
    <row r="22" spans="1:9" ht="30" x14ac:dyDescent="0.25">
      <c r="A22" s="4" t="s">
        <v>44</v>
      </c>
      <c r="B22" s="5">
        <v>24600</v>
      </c>
      <c r="C22" s="16">
        <v>0</v>
      </c>
      <c r="D22" s="5">
        <f t="shared" si="3"/>
        <v>24600</v>
      </c>
      <c r="F22" s="3" t="s">
        <v>19</v>
      </c>
      <c r="G22" s="5">
        <v>48216</v>
      </c>
      <c r="H22" s="16">
        <v>0</v>
      </c>
      <c r="I22" s="5">
        <f t="shared" si="2"/>
        <v>48216</v>
      </c>
    </row>
    <row r="23" spans="1:9" x14ac:dyDescent="0.25">
      <c r="A23" s="3" t="s">
        <v>45</v>
      </c>
      <c r="B23" s="5">
        <f>779370.56-C23</f>
        <v>172132.10000000009</v>
      </c>
      <c r="C23" s="18">
        <v>607238.46</v>
      </c>
      <c r="D23" s="5">
        <f>B23+C23</f>
        <v>779370.56</v>
      </c>
      <c r="F23" s="3" t="s">
        <v>21</v>
      </c>
      <c r="G23" s="5">
        <v>126217.88</v>
      </c>
      <c r="H23" s="16">
        <v>0</v>
      </c>
      <c r="I23" s="5">
        <f t="shared" si="2"/>
        <v>126217.88</v>
      </c>
    </row>
    <row r="24" spans="1:9" ht="42" customHeight="1" x14ac:dyDescent="0.25">
      <c r="A24" s="4" t="s">
        <v>8</v>
      </c>
      <c r="B24" s="5">
        <v>21648</v>
      </c>
      <c r="C24" s="16">
        <v>0</v>
      </c>
      <c r="D24" s="5">
        <f>B24+C24</f>
        <v>21648</v>
      </c>
      <c r="F24" s="4" t="s">
        <v>70</v>
      </c>
      <c r="G24" s="5">
        <v>2706</v>
      </c>
      <c r="H24" s="16">
        <v>0</v>
      </c>
      <c r="I24" s="5">
        <f t="shared" si="2"/>
        <v>2706</v>
      </c>
    </row>
    <row r="25" spans="1:9" ht="43.15" customHeight="1" x14ac:dyDescent="0.25">
      <c r="A25" s="3" t="s">
        <v>9</v>
      </c>
      <c r="B25" s="5">
        <v>6027</v>
      </c>
      <c r="C25" s="16">
        <v>0</v>
      </c>
      <c r="D25" s="5">
        <f t="shared" ref="D25:D32" si="4">B25+C25</f>
        <v>6027</v>
      </c>
      <c r="F25" s="4" t="s">
        <v>71</v>
      </c>
      <c r="G25" s="5">
        <v>15682</v>
      </c>
      <c r="H25" s="16">
        <v>0</v>
      </c>
      <c r="I25" s="5">
        <f t="shared" si="2"/>
        <v>15682</v>
      </c>
    </row>
    <row r="26" spans="1:9" ht="57.6" customHeight="1" x14ac:dyDescent="0.25">
      <c r="A26" s="3" t="s">
        <v>46</v>
      </c>
      <c r="B26" s="5">
        <v>26014.5</v>
      </c>
      <c r="C26" s="16">
        <v>0</v>
      </c>
      <c r="D26" s="5">
        <f t="shared" si="4"/>
        <v>26014.5</v>
      </c>
      <c r="F26" s="13" t="s">
        <v>72</v>
      </c>
      <c r="G26" s="5">
        <v>191006.28</v>
      </c>
      <c r="H26" s="16">
        <v>0</v>
      </c>
      <c r="I26" s="5">
        <f t="shared" si="2"/>
        <v>191006.28</v>
      </c>
    </row>
    <row r="27" spans="1:9" ht="49.9" customHeight="1" x14ac:dyDescent="0.25">
      <c r="A27" s="3" t="s">
        <v>10</v>
      </c>
      <c r="B27" s="5">
        <v>9751.85</v>
      </c>
      <c r="C27" s="16">
        <v>0</v>
      </c>
      <c r="D27" s="5">
        <f t="shared" si="4"/>
        <v>9751.85</v>
      </c>
      <c r="F27" s="4" t="s">
        <v>22</v>
      </c>
      <c r="G27" s="5">
        <v>1267973.97</v>
      </c>
      <c r="H27" s="16">
        <v>0</v>
      </c>
      <c r="I27" s="5">
        <f t="shared" si="2"/>
        <v>1267973.97</v>
      </c>
    </row>
    <row r="28" spans="1:9" ht="33" customHeight="1" x14ac:dyDescent="0.25">
      <c r="A28" s="3" t="s">
        <v>47</v>
      </c>
      <c r="B28" s="5">
        <v>15716.94</v>
      </c>
      <c r="C28" s="16">
        <v>0</v>
      </c>
      <c r="D28" s="5">
        <f t="shared" si="4"/>
        <v>15716.94</v>
      </c>
      <c r="F28" s="3" t="s">
        <v>23</v>
      </c>
      <c r="G28" s="5">
        <v>195765.6</v>
      </c>
      <c r="H28" s="16">
        <v>0</v>
      </c>
      <c r="I28" s="5">
        <f t="shared" si="2"/>
        <v>195765.6</v>
      </c>
    </row>
    <row r="29" spans="1:9" ht="60" x14ac:dyDescent="0.25">
      <c r="A29" s="4" t="s">
        <v>48</v>
      </c>
      <c r="B29" s="5">
        <v>27429</v>
      </c>
      <c r="C29" s="16">
        <v>0</v>
      </c>
      <c r="D29" s="5">
        <f t="shared" si="4"/>
        <v>27429</v>
      </c>
      <c r="F29" s="3" t="s">
        <v>24</v>
      </c>
      <c r="G29" s="5">
        <v>140449</v>
      </c>
      <c r="H29" s="16">
        <v>0</v>
      </c>
      <c r="I29" s="5">
        <f t="shared" si="2"/>
        <v>140449</v>
      </c>
    </row>
    <row r="30" spans="1:9" ht="60" x14ac:dyDescent="0.25">
      <c r="A30" s="4" t="s">
        <v>49</v>
      </c>
      <c r="B30" s="5">
        <v>27617.1</v>
      </c>
      <c r="C30" s="16">
        <v>0</v>
      </c>
      <c r="D30" s="5">
        <f t="shared" si="4"/>
        <v>27617.1</v>
      </c>
      <c r="F30" s="3" t="s">
        <v>25</v>
      </c>
      <c r="G30" s="5">
        <v>338918.25</v>
      </c>
      <c r="H30" s="16">
        <v>0</v>
      </c>
      <c r="I30" s="5">
        <f t="shared" si="2"/>
        <v>338918.25</v>
      </c>
    </row>
    <row r="31" spans="1:9" x14ac:dyDescent="0.25">
      <c r="A31" s="3" t="s">
        <v>50</v>
      </c>
      <c r="B31" s="5">
        <v>12300</v>
      </c>
      <c r="C31" s="16">
        <v>0</v>
      </c>
      <c r="D31" s="5">
        <f t="shared" si="4"/>
        <v>12300</v>
      </c>
      <c r="F31" s="3" t="s">
        <v>26</v>
      </c>
      <c r="G31" s="5">
        <v>742937.75</v>
      </c>
      <c r="H31" s="16">
        <v>0</v>
      </c>
      <c r="I31" s="5">
        <f t="shared" si="2"/>
        <v>742937.75</v>
      </c>
    </row>
    <row r="32" spans="1:9" ht="30" x14ac:dyDescent="0.25">
      <c r="A32" s="4" t="s">
        <v>51</v>
      </c>
      <c r="B32" s="5">
        <v>3904</v>
      </c>
      <c r="C32" s="16">
        <v>0</v>
      </c>
      <c r="D32" s="5">
        <f t="shared" si="4"/>
        <v>3904</v>
      </c>
      <c r="F32" s="3" t="s">
        <v>73</v>
      </c>
      <c r="G32" s="5">
        <v>48116</v>
      </c>
      <c r="H32" s="16">
        <v>0</v>
      </c>
      <c r="I32" s="5">
        <f t="shared" si="2"/>
        <v>48116</v>
      </c>
    </row>
    <row r="33" spans="1:9" ht="45.6" customHeight="1" x14ac:dyDescent="0.25">
      <c r="A33" s="4"/>
      <c r="B33" s="5"/>
      <c r="C33" s="3"/>
      <c r="D33" s="3"/>
      <c r="F33" s="14" t="s">
        <v>27</v>
      </c>
      <c r="G33" s="7">
        <v>144526.99</v>
      </c>
      <c r="H33" s="5">
        <v>923786.41</v>
      </c>
      <c r="I33" s="5">
        <f t="shared" si="2"/>
        <v>1068313.3999999999</v>
      </c>
    </row>
    <row r="34" spans="1:9" ht="45.6" customHeight="1" x14ac:dyDescent="0.25">
      <c r="A34" s="4"/>
      <c r="B34" s="5"/>
      <c r="C34" s="3"/>
      <c r="D34" s="3"/>
      <c r="F34" s="14" t="s">
        <v>81</v>
      </c>
      <c r="G34" s="7">
        <v>623754.17000000004</v>
      </c>
      <c r="H34" s="5">
        <v>0</v>
      </c>
      <c r="I34" s="5">
        <f t="shared" si="2"/>
        <v>623754.17000000004</v>
      </c>
    </row>
    <row r="35" spans="1:9" ht="31.9" customHeight="1" x14ac:dyDescent="0.25">
      <c r="A35" s="4"/>
      <c r="B35" s="5"/>
      <c r="C35" s="3"/>
      <c r="D35" s="3"/>
      <c r="F35" s="12" t="s">
        <v>31</v>
      </c>
      <c r="G35" s="8">
        <f>SUM(G6:G34)</f>
        <v>9177537.1199999992</v>
      </c>
      <c r="H35" s="8">
        <f>SUM(H6:H34)</f>
        <v>2507461.5100000002</v>
      </c>
      <c r="I35" s="20">
        <f>SUM(I6:I34)</f>
        <v>11684998.629999999</v>
      </c>
    </row>
    <row r="36" spans="1:9" ht="57.6" customHeight="1" x14ac:dyDescent="0.25">
      <c r="A36" s="4" t="s">
        <v>52</v>
      </c>
      <c r="B36" s="5">
        <v>5904</v>
      </c>
      <c r="C36" s="16">
        <v>0</v>
      </c>
      <c r="D36" s="5">
        <f>B36+C36</f>
        <v>5904</v>
      </c>
    </row>
    <row r="37" spans="1:9" ht="77.25" x14ac:dyDescent="0.25">
      <c r="A37" s="13" t="s">
        <v>53</v>
      </c>
      <c r="B37" s="5">
        <v>50013.05</v>
      </c>
      <c r="C37" s="16">
        <v>0</v>
      </c>
      <c r="D37" s="5">
        <f t="shared" ref="D37:D45" si="5">B37+C37</f>
        <v>50013.05</v>
      </c>
    </row>
    <row r="38" spans="1:9" x14ac:dyDescent="0.25">
      <c r="A38" s="3" t="s">
        <v>54</v>
      </c>
      <c r="B38" s="5">
        <v>10705.92</v>
      </c>
      <c r="C38" s="16">
        <v>0</v>
      </c>
      <c r="D38" s="5">
        <f t="shared" si="5"/>
        <v>10705.92</v>
      </c>
      <c r="F38" s="18"/>
      <c r="G38" s="7" t="s">
        <v>76</v>
      </c>
    </row>
    <row r="39" spans="1:9" x14ac:dyDescent="0.25">
      <c r="A39" s="3" t="s">
        <v>11</v>
      </c>
      <c r="B39" s="5">
        <v>527945.9</v>
      </c>
      <c r="C39" s="16">
        <v>0</v>
      </c>
      <c r="D39" s="5">
        <f t="shared" si="5"/>
        <v>527945.9</v>
      </c>
      <c r="F39" s="6"/>
      <c r="G39" s="3" t="s">
        <v>75</v>
      </c>
    </row>
    <row r="40" spans="1:9" x14ac:dyDescent="0.25">
      <c r="A40" s="3" t="s">
        <v>12</v>
      </c>
      <c r="B40" s="5">
        <v>3050</v>
      </c>
      <c r="C40" s="16">
        <v>0</v>
      </c>
      <c r="D40" s="5">
        <f t="shared" si="5"/>
        <v>3050</v>
      </c>
    </row>
    <row r="41" spans="1:9" ht="30" x14ac:dyDescent="0.25">
      <c r="A41" s="3" t="s">
        <v>13</v>
      </c>
      <c r="B41" s="5">
        <v>38330.11</v>
      </c>
      <c r="C41" s="16">
        <v>0</v>
      </c>
      <c r="D41" s="5">
        <f t="shared" si="5"/>
        <v>38330.11</v>
      </c>
      <c r="F41" s="22" t="s">
        <v>79</v>
      </c>
      <c r="G41" s="23">
        <v>8048405.1699999999</v>
      </c>
    </row>
    <row r="42" spans="1:9" ht="30" x14ac:dyDescent="0.25">
      <c r="A42" s="3" t="s">
        <v>14</v>
      </c>
      <c r="B42" s="5">
        <v>5454.3</v>
      </c>
      <c r="C42" s="16">
        <v>0</v>
      </c>
      <c r="D42" s="5">
        <f t="shared" si="5"/>
        <v>5454.3</v>
      </c>
      <c r="F42" s="22" t="s">
        <v>80</v>
      </c>
      <c r="G42" s="23">
        <v>11684998.630000001</v>
      </c>
    </row>
    <row r="43" spans="1:9" x14ac:dyDescent="0.25">
      <c r="A43" s="3" t="s">
        <v>16</v>
      </c>
      <c r="B43" s="5">
        <v>14460</v>
      </c>
      <c r="C43" s="16">
        <v>0</v>
      </c>
      <c r="D43" s="5">
        <f t="shared" si="5"/>
        <v>14460</v>
      </c>
    </row>
    <row r="44" spans="1:9" ht="44.45" customHeight="1" x14ac:dyDescent="0.25">
      <c r="A44" s="4" t="s">
        <v>55</v>
      </c>
      <c r="B44" s="5">
        <v>782465.34</v>
      </c>
      <c r="C44" s="16">
        <v>0</v>
      </c>
      <c r="D44" s="5">
        <f t="shared" si="5"/>
        <v>782465.34</v>
      </c>
    </row>
    <row r="45" spans="1:9" ht="30" x14ac:dyDescent="0.25">
      <c r="A45" s="4" t="s">
        <v>20</v>
      </c>
      <c r="B45" s="5">
        <v>40000</v>
      </c>
      <c r="C45" s="16">
        <v>0</v>
      </c>
      <c r="D45" s="5">
        <f t="shared" si="5"/>
        <v>40000</v>
      </c>
    </row>
    <row r="46" spans="1:9" x14ac:dyDescent="0.25">
      <c r="A46" s="3"/>
      <c r="B46" s="8">
        <f>SUM(B6:B45)</f>
        <v>6120730.6899999995</v>
      </c>
      <c r="C46" s="8">
        <f t="shared" ref="C46:D46" si="6">SUM(C6:C45)</f>
        <v>1927674.48</v>
      </c>
      <c r="D46" s="8">
        <f t="shared" si="6"/>
        <v>8048405.1699999999</v>
      </c>
    </row>
    <row r="48" spans="1:9" x14ac:dyDescent="0.25">
      <c r="A48" s="24" t="s">
        <v>28</v>
      </c>
      <c r="B48" s="26"/>
    </row>
    <row r="49" spans="1:2" x14ac:dyDescent="0.25">
      <c r="A49" s="9" t="s">
        <v>29</v>
      </c>
      <c r="B49" s="9" t="s">
        <v>30</v>
      </c>
    </row>
    <row r="50" spans="1:2" x14ac:dyDescent="0.25">
      <c r="A50" s="3"/>
      <c r="B50" s="3"/>
    </row>
    <row r="51" spans="1:2" ht="37.15" customHeight="1" x14ac:dyDescent="0.25">
      <c r="A51" s="4" t="s">
        <v>56</v>
      </c>
      <c r="B51" s="5">
        <v>50000</v>
      </c>
    </row>
    <row r="52" spans="1:2" ht="43.15" customHeight="1" x14ac:dyDescent="0.25">
      <c r="A52" s="4" t="s">
        <v>57</v>
      </c>
      <c r="B52" s="3">
        <v>42</v>
      </c>
    </row>
    <row r="53" spans="1:2" ht="36.6" customHeight="1" x14ac:dyDescent="0.25">
      <c r="A53" s="4" t="s">
        <v>58</v>
      </c>
      <c r="B53" s="5">
        <v>237450.75</v>
      </c>
    </row>
    <row r="54" spans="1:2" x14ac:dyDescent="0.25">
      <c r="A54" s="3"/>
      <c r="B54" s="8">
        <f>SUM(B51:B53)</f>
        <v>287492.75</v>
      </c>
    </row>
  </sheetData>
  <mergeCells count="4">
    <mergeCell ref="A1:I1"/>
    <mergeCell ref="A2:B2"/>
    <mergeCell ref="F2:G2"/>
    <mergeCell ref="A48:B48"/>
  </mergeCells>
  <pageMargins left="0.7" right="0.7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Piotrowska</dc:creator>
  <cp:lastModifiedBy>Magdalena Szymańska</cp:lastModifiedBy>
  <cp:lastPrinted>2024-03-04T12:19:44Z</cp:lastPrinted>
  <dcterms:created xsi:type="dcterms:W3CDTF">2024-02-06T16:28:00Z</dcterms:created>
  <dcterms:modified xsi:type="dcterms:W3CDTF">2024-03-06T08:17:38Z</dcterms:modified>
</cp:coreProperties>
</file>