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B0C3235E-2D22-4676-A84A-3559350999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0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G16" i="3"/>
  <c r="I16" i="3"/>
  <c r="I15" i="3"/>
  <c r="G14" i="3"/>
  <c r="I14" i="3" s="1"/>
  <c r="I7" i="3"/>
  <c r="I8" i="3"/>
  <c r="I9" i="3"/>
  <c r="I10" i="3"/>
  <c r="I11" i="3"/>
  <c r="I12" i="3"/>
  <c r="I13" i="3"/>
  <c r="I6" i="3"/>
  <c r="D28" i="3"/>
  <c r="D29" i="3"/>
  <c r="D30" i="3"/>
  <c r="D31" i="3"/>
  <c r="D32" i="3"/>
  <c r="D33" i="3"/>
  <c r="D34" i="3"/>
  <c r="D35" i="3"/>
  <c r="D36" i="3"/>
  <c r="D37" i="3"/>
  <c r="D24" i="3"/>
  <c r="D25" i="3"/>
  <c r="D26" i="3"/>
  <c r="D13" i="3"/>
  <c r="D14" i="3"/>
  <c r="D15" i="3"/>
  <c r="D16" i="3"/>
  <c r="D17" i="3"/>
  <c r="D18" i="3"/>
  <c r="D19" i="3"/>
  <c r="D20" i="3"/>
  <c r="D21" i="3"/>
  <c r="D22" i="3"/>
  <c r="D7" i="3"/>
  <c r="D8" i="3"/>
  <c r="D9" i="3"/>
  <c r="D10" i="3"/>
  <c r="D11" i="3"/>
  <c r="D27" i="3"/>
  <c r="B23" i="3"/>
  <c r="D23" i="3" s="1"/>
  <c r="D12" i="3"/>
  <c r="H37" i="3" l="1"/>
  <c r="G37" i="3"/>
  <c r="I37" i="3" s="1"/>
  <c r="C38" i="3"/>
  <c r="B6" i="3"/>
  <c r="D6" i="3" s="1"/>
  <c r="B45" i="3"/>
  <c r="B38" i="3" l="1"/>
  <c r="D38" i="3" s="1"/>
</calcChain>
</file>

<file path=xl/sharedStrings.xml><?xml version="1.0" encoding="utf-8"?>
<sst xmlns="http://schemas.openxmlformats.org/spreadsheetml/2006/main" count="84" uniqueCount="78">
  <si>
    <t>SUPRAŚL</t>
  </si>
  <si>
    <t>Nazwa inwestycji</t>
  </si>
  <si>
    <t>zwrot nakładów mieszkańcom za  wybudowanie sieci wodno-kanalizacyjnej</t>
  </si>
  <si>
    <t>Remont kładki oraz budowa miejsca rekreacji na obszerze zabytkowym Supraskiego Systemu Wodnego</t>
  </si>
  <si>
    <t>powierzchniowe utwardzanie dróg -Karakule</t>
  </si>
  <si>
    <t>ul.Szosa Supraska</t>
  </si>
  <si>
    <t>powierzchniowe utwardzanie dróg (Grabówka)</t>
  </si>
  <si>
    <t>modernizacja oświetlenia we wsiach puszczańskich</t>
  </si>
  <si>
    <t>modernizacja oświetlenia w Supraślu</t>
  </si>
  <si>
    <t>modernizacja oświetlenia w Ciasnem</t>
  </si>
  <si>
    <t>rozbudowa SP w Sobolewie</t>
  </si>
  <si>
    <t>wykup gruntów pod budowę dróg-Supraśl</t>
  </si>
  <si>
    <t>wykup gruntów pod budowę dróg-Wsie Puszczańskie</t>
  </si>
  <si>
    <t>wykup gruntów pod budowę dróg-Ogrodniczki</t>
  </si>
  <si>
    <t>wykup gruntów pod budowę dróg-Karakule</t>
  </si>
  <si>
    <t>modernizacja oświetlenia w Sobolewie</t>
  </si>
  <si>
    <t>modernizacja oświetlenia w Zaściankach</t>
  </si>
  <si>
    <t>modernizacja oświetlenia w Sowlanach</t>
  </si>
  <si>
    <t>modernizacja budynku komunalnego w Supraslu</t>
  </si>
  <si>
    <t xml:space="preserve">modernizacja oświetlenia w Grabówce </t>
  </si>
  <si>
    <t>wykup gruntów pod budowę dróg-Sowlany</t>
  </si>
  <si>
    <t>wykup gruntów pod budowę dróg-Zaścianki</t>
  </si>
  <si>
    <t>wykup gruntów pod budowę dróg-Grabówka</t>
  </si>
  <si>
    <t>wykup gruntów pod budowę dróg-Sobolewo</t>
  </si>
  <si>
    <t>dotacja dla powiatu na wykonanie projekt i budowę drogi od ul.42 Pułku Piechoty do Sowlan</t>
  </si>
  <si>
    <t>Przyjaciele dzieci- nowe przedszkole w Grabówce</t>
  </si>
  <si>
    <t>ŚRODKI Z UE</t>
  </si>
  <si>
    <t xml:space="preserve">Nazwa zadania </t>
  </si>
  <si>
    <t xml:space="preserve">Kwota </t>
  </si>
  <si>
    <t>OGÓŁEM</t>
  </si>
  <si>
    <t>budowa stacji uzdatniania wody wraz z budową sieci wodociągowej dla wsi Sokołda i Podsokołda oraz budowa przydomowej oczyszczalni ścieków przy świetlicy wiejskiej w Sokołdzie</t>
  </si>
  <si>
    <t>Supraski szlak bioróżnorodności</t>
  </si>
  <si>
    <t>budowa wiaty na rowery p/SSP w Supraślu (BO)</t>
  </si>
  <si>
    <t>plac zabaw p/przedszkolu w Supraślu (BO)</t>
  </si>
  <si>
    <t>modernizacja dźwigu w przedszkolu w Supraślu</t>
  </si>
  <si>
    <t>modernizacja oświetlenia w Karakulach</t>
  </si>
  <si>
    <t xml:space="preserve">modernizacja oświetlenia w Ogrodniczkach </t>
  </si>
  <si>
    <t>budynek rekreacyjno-socjalny w Ogrodniczkach oraz place zabaw w Ciasnem, Karakulach i Ogrodniczkach (BO 2019)</t>
  </si>
  <si>
    <t>Przebudowa świetlicy wiejskiej wraz ze sceną letnią w Ciasnem (BO 2019)</t>
  </si>
  <si>
    <t>budowa otwartych stref aktywności w Supraślu i Ogrodniczkach (place zabaw i siłownie)</t>
  </si>
  <si>
    <t>Budowa małego, wielofunkcyjnego boiska oraz przebudowa istniejącego boiska sportowego w Ogrodniczkach; przebudowa boiska sportowego wraz z budową oświetlenia w Karakulach; budowa siłowni zewnętrznych w: Karakulach, Ciasnem i Ogrodniczkach (BO 2019)</t>
  </si>
  <si>
    <t>dotacja celowa dla CKiR na budowę biblioteki (wkład własny  do projektu Infrastruktura Bibliotek)</t>
  </si>
  <si>
    <t xml:space="preserve"> budowa kanalizacji sanitarnej w Sobolewie w rejonie ulic Zajęczej, Borsuczej, Sobolewskiej, Wiewiórczej</t>
  </si>
  <si>
    <t>ul.Górka Tomka  w Zaściankach</t>
  </si>
  <si>
    <t xml:space="preserve">rozbudowa ulic: Granicznej i Dolnej w Zaściankach  i Grabówce oraz Wiosennej w Zaściankach  </t>
  </si>
  <si>
    <t>budowa chodników na ul. Modrzewiowej w Kolonii Zaścianki (FS)</t>
  </si>
  <si>
    <t xml:space="preserve">ul.Tygrysia w Sobolewie  </t>
  </si>
  <si>
    <t>dotacje celowe z budżetu na finansowanie lub dofinansowanie kosztów realizacji inwestycji i zakupów inwestycyjnych jednostek niezaliczanych do sektora finansów publicznych - modernizacja systemu ogrzewania</t>
  </si>
  <si>
    <t>budowa wodociągu i kanalizacji sanitarnej w ul.Źródlanej w Supraślu</t>
  </si>
  <si>
    <t>ul.Modrzewiowa w Supraślu - projekt</t>
  </si>
  <si>
    <t>ul.Osiedle Robotnicze w Supraślu</t>
  </si>
  <si>
    <t>kolejka wąskotorowa</t>
  </si>
  <si>
    <t>Rewitalizacja parku w Supraślu</t>
  </si>
  <si>
    <t>Wykonanie otworu badawczo-eksploatacyjnego Supraśl GT-1 w celu ujecia wód termalnych na terenie miasta Supraśl</t>
  </si>
  <si>
    <t>Rewitalizacja stadionu w Supraślu</t>
  </si>
  <si>
    <t>Przedszkole z Oddziałąmi Integracyjnymi w Supraślu - Rozwijamy skrzydła- rozwój kompetencji kluczowych u dzieci</t>
  </si>
  <si>
    <t xml:space="preserve">Zespół Szkolno-Przedszkolny w Ogrodniczkach Jestem Przedszkolakiem - II edycja </t>
  </si>
  <si>
    <t xml:space="preserve">Pasja, edukacja, kompetencje- rozwój kompetencji kluczowych u dzieci </t>
  </si>
  <si>
    <t>Zdalna Szkołą- wsparcie Ogogólnopolskiej Sieci Edukacyjnej</t>
  </si>
  <si>
    <t>TEREN GMINY SUPRAŚL</t>
  </si>
  <si>
    <t>kanalizacja sanitarna ulic: Podlaska i Sobolewska w Sobolewie - projekt</t>
  </si>
  <si>
    <t>kanalizacja sanitarna w ul.Agatowej w Henrykowie</t>
  </si>
  <si>
    <t xml:space="preserve"> wodociągu i kanalizacji sanitarnej w ul. Graniczna - Szosa Baranowicka  w Zaściankach</t>
  </si>
  <si>
    <t>wodociąg w ul.Dolnej w Zaściankach</t>
  </si>
  <si>
    <t xml:space="preserve">kanalizacja sanitarna i wodociąg ulic. Ułańska i Wojskowa w Sowlanach </t>
  </si>
  <si>
    <t>tereny inwestycyjne wp/ul.Sokolej w Sobolewie</t>
  </si>
  <si>
    <t>ul.Waszyngtońska, Indyjska i Paryska w Grabówce -</t>
  </si>
  <si>
    <t>rozbudowa przedszkola w Sobolewie</t>
  </si>
  <si>
    <t>budowa żłobka w Sobolewie</t>
  </si>
  <si>
    <t>budowa placu zabaw w Zaściankach</t>
  </si>
  <si>
    <t xml:space="preserve"> dotacja  dla Powiatu na opracowanie aktualizacji dokumentacji projektowej na przebudowę drogi powiatowej nr 1432B ul.Ciołkowskiego w Grabówce w części dotyczacej ciagu pieszo-rowerowego</t>
  </si>
  <si>
    <t>Środki zewnętrzne</t>
  </si>
  <si>
    <t>środki UE</t>
  </si>
  <si>
    <t>środki krajowe</t>
  </si>
  <si>
    <t>Śodki własne</t>
  </si>
  <si>
    <t>Cała kwota z budżetu gminy</t>
  </si>
  <si>
    <t>Supraśl, Karakule, Ogrodniczki, Ciasne, Wsie Puszczańskie</t>
  </si>
  <si>
    <t>Grabówka, Zaścianki, Sobolewo, Sowlany, Henrykowo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</si>
</sst>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4" fontId="0" fillId="0" borderId="5" xfId="0" applyNumberFormat="1" applyBorder="1" applyAlignment="1">
      <alignment horizontal="center" vertical="center"/>
    </xf>
    <xf numFmtId="0" fontId="0" fillId="2" borderId="5" xfId="0" applyFill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1" fillId="0" borderId="5" xfId="0" applyFont="1" applyBorder="1" applyAlignment="1">
      <alignment horizontal="center"/>
    </xf>
    <xf numFmtId="4" fontId="0" fillId="0" borderId="0" xfId="0" applyNumberFormat="1"/>
    <xf numFmtId="0" fontId="3" fillId="0" borderId="5" xfId="0" applyFont="1" applyBorder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2" borderId="5" xfId="0" applyNumberFormat="1" applyFill="1" applyBorder="1"/>
    <xf numFmtId="0" fontId="3" fillId="0" borderId="5" xfId="0" applyFont="1" applyBorder="1" applyAlignment="1">
      <alignment wrapText="1"/>
    </xf>
    <xf numFmtId="2" fontId="0" fillId="0" borderId="5" xfId="0" applyNumberFormat="1" applyBorder="1"/>
    <xf numFmtId="3" fontId="0" fillId="2" borderId="0" xfId="0" applyNumberFormat="1" applyFill="1"/>
    <xf numFmtId="0" fontId="1" fillId="2" borderId="5" xfId="0" applyFont="1" applyFill="1" applyBorder="1" applyAlignment="1">
      <alignment horizontal="center" vertical="center" wrapText="1"/>
    </xf>
    <xf numFmtId="0" fontId="0" fillId="3" borderId="5" xfId="0" applyFill="1" applyBorder="1"/>
    <xf numFmtId="4" fontId="0" fillId="3" borderId="5" xfId="0" applyNumberFormat="1" applyFill="1" applyBorder="1"/>
    <xf numFmtId="4" fontId="5" fillId="0" borderId="5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3" fontId="0" fillId="4" borderId="0" xfId="0" applyNumberForma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Wydatki na inwestycje w 2020 roku</a:t>
            </a:r>
          </a:p>
          <a:p>
            <a:pPr>
              <a:defRPr/>
            </a:pP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9E4-4368-BFB9-213DCE413BB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E4-4368-BFB9-213DCE413B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'2020'!$F$44:$F$45</c:f>
              <c:strCache>
                <c:ptCount val="2"/>
                <c:pt idx="0">
                  <c:v>Supraśl, Karakule, Ogrodniczki, Ciasne, Wsie Puszczańskie</c:v>
                </c:pt>
                <c:pt idx="1">
                  <c:v>Grabówka, Zaścianki, Sobolewo, Sowlany, Henrykowo</c:v>
                </c:pt>
              </c:strCache>
            </c:strRef>
          </c:cat>
          <c:val>
            <c:numRef>
              <c:f>'2020'!$G$44:$G$45</c:f>
              <c:numCache>
                <c:formatCode>#\ ##0.00\ "zł"</c:formatCode>
                <c:ptCount val="2"/>
                <c:pt idx="0">
                  <c:v>8223601.5599999996</c:v>
                </c:pt>
                <c:pt idx="1">
                  <c:v>12942993.310000001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4-4368-BFB9-213DCE413B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47</xdr:row>
      <xdr:rowOff>80961</xdr:rowOff>
    </xdr:from>
    <xdr:to>
      <xdr:col>6</xdr:col>
      <xdr:colOff>367393</xdr:colOff>
      <xdr:row>61</xdr:row>
      <xdr:rowOff>162604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263821E-8460-FB34-4C9A-B86913C64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tabSelected="1" zoomScale="70" zoomScaleNormal="70" workbookViewId="0">
      <selection activeCell="A9" sqref="A9"/>
    </sheetView>
  </sheetViews>
  <sheetFormatPr defaultRowHeight="15" x14ac:dyDescent="0.25"/>
  <cols>
    <col min="1" max="1" width="44.28515625" customWidth="1"/>
    <col min="2" max="2" width="13.5703125" customWidth="1"/>
    <col min="3" max="3" width="14" customWidth="1"/>
    <col min="4" max="4" width="18.7109375" customWidth="1"/>
    <col min="6" max="6" width="42.5703125" customWidth="1"/>
    <col min="7" max="7" width="17.85546875" customWidth="1"/>
    <col min="8" max="8" width="12.7109375" customWidth="1"/>
    <col min="9" max="9" width="14.7109375" customWidth="1"/>
    <col min="10" max="10" width="9.85546875" bestFit="1" customWidth="1"/>
  </cols>
  <sheetData>
    <row r="1" spans="1:10" x14ac:dyDescent="0.25">
      <c r="A1" s="30">
        <v>2020</v>
      </c>
      <c r="B1" s="31"/>
      <c r="C1" s="31"/>
      <c r="D1" s="31"/>
      <c r="E1" s="31"/>
      <c r="F1" s="31"/>
      <c r="G1" s="31"/>
      <c r="H1" s="31"/>
      <c r="I1" s="32"/>
    </row>
    <row r="2" spans="1:10" x14ac:dyDescent="0.25">
      <c r="A2" s="26" t="s">
        <v>0</v>
      </c>
      <c r="B2" s="27"/>
      <c r="F2" s="26" t="s">
        <v>59</v>
      </c>
      <c r="G2" s="27"/>
    </row>
    <row r="3" spans="1:10" x14ac:dyDescent="0.25">
      <c r="A3" s="28"/>
      <c r="B3" s="29"/>
      <c r="F3" s="28"/>
      <c r="G3" s="29"/>
    </row>
    <row r="4" spans="1:10" ht="30" x14ac:dyDescent="0.25">
      <c r="A4" s="1" t="s">
        <v>1</v>
      </c>
      <c r="B4" s="2" t="s">
        <v>74</v>
      </c>
      <c r="C4" s="19" t="s">
        <v>71</v>
      </c>
      <c r="D4" s="19" t="s">
        <v>75</v>
      </c>
      <c r="F4" s="1" t="s">
        <v>1</v>
      </c>
      <c r="G4" s="2" t="s">
        <v>74</v>
      </c>
      <c r="H4" s="19" t="s">
        <v>71</v>
      </c>
      <c r="I4" s="19" t="s">
        <v>75</v>
      </c>
    </row>
    <row r="5" spans="1:10" x14ac:dyDescent="0.25">
      <c r="A5" s="3"/>
      <c r="B5" s="3"/>
      <c r="C5" s="3"/>
      <c r="D5" s="3"/>
      <c r="F5" s="3"/>
      <c r="G5" s="3"/>
      <c r="H5" s="3"/>
    </row>
    <row r="6" spans="1:10" ht="63.6" customHeight="1" x14ac:dyDescent="0.25">
      <c r="A6" s="13" t="s">
        <v>30</v>
      </c>
      <c r="B6" s="6">
        <f>1842172.34-C6</f>
        <v>1050901.3400000001</v>
      </c>
      <c r="C6" s="15">
        <v>791271</v>
      </c>
      <c r="D6" s="14">
        <f>B6+C6</f>
        <v>1842172.34</v>
      </c>
      <c r="F6" s="4" t="s">
        <v>60</v>
      </c>
      <c r="G6" s="5">
        <v>5000</v>
      </c>
      <c r="H6" s="17">
        <v>0</v>
      </c>
      <c r="I6" s="5">
        <f>G6+H6</f>
        <v>5000</v>
      </c>
    </row>
    <row r="7" spans="1:10" ht="51" customHeight="1" x14ac:dyDescent="0.25">
      <c r="A7" s="4" t="s">
        <v>48</v>
      </c>
      <c r="B7" s="6">
        <v>11400</v>
      </c>
      <c r="C7" s="17">
        <v>0</v>
      </c>
      <c r="D7" s="14">
        <f t="shared" ref="D7:D11" si="0">B7+C7</f>
        <v>11400</v>
      </c>
      <c r="F7" s="4" t="s">
        <v>42</v>
      </c>
      <c r="G7" s="5">
        <v>1047657.82</v>
      </c>
      <c r="H7" s="17">
        <v>0</v>
      </c>
      <c r="I7" s="5">
        <f t="shared" ref="I7:I13" si="1">G7+H7</f>
        <v>1047657.82</v>
      </c>
    </row>
    <row r="8" spans="1:10" ht="38.450000000000003" customHeight="1" x14ac:dyDescent="0.25">
      <c r="A8" s="4" t="s">
        <v>2</v>
      </c>
      <c r="B8" s="6">
        <v>70177</v>
      </c>
      <c r="C8" s="17">
        <v>0</v>
      </c>
      <c r="D8" s="14">
        <f t="shared" si="0"/>
        <v>70177</v>
      </c>
      <c r="F8" s="4" t="s">
        <v>61</v>
      </c>
      <c r="G8" s="5">
        <v>4800</v>
      </c>
      <c r="H8" s="17">
        <v>0</v>
      </c>
      <c r="I8" s="5">
        <f t="shared" si="1"/>
        <v>4800</v>
      </c>
    </row>
    <row r="9" spans="1:10" ht="45.6" customHeight="1" x14ac:dyDescent="0.25">
      <c r="A9" s="4" t="s">
        <v>3</v>
      </c>
      <c r="B9" s="6">
        <v>217028</v>
      </c>
      <c r="C9" s="17">
        <v>0</v>
      </c>
      <c r="D9" s="14">
        <f t="shared" si="0"/>
        <v>217028</v>
      </c>
      <c r="F9" s="4" t="s">
        <v>62</v>
      </c>
      <c r="G9" s="5">
        <v>135398.51999999999</v>
      </c>
      <c r="H9" s="17">
        <v>0</v>
      </c>
      <c r="I9" s="5">
        <f t="shared" si="1"/>
        <v>135398.51999999999</v>
      </c>
    </row>
    <row r="10" spans="1:10" x14ac:dyDescent="0.25">
      <c r="A10" s="3" t="s">
        <v>49</v>
      </c>
      <c r="B10" s="6">
        <v>14145</v>
      </c>
      <c r="C10" s="17">
        <v>0</v>
      </c>
      <c r="D10" s="14">
        <f t="shared" si="0"/>
        <v>14145</v>
      </c>
      <c r="F10" s="3" t="s">
        <v>63</v>
      </c>
      <c r="G10" s="5">
        <v>20150.349999999999</v>
      </c>
      <c r="H10" s="17">
        <v>0</v>
      </c>
      <c r="I10" s="5">
        <f t="shared" si="1"/>
        <v>20150.349999999999</v>
      </c>
    </row>
    <row r="11" spans="1:10" ht="33.6" customHeight="1" x14ac:dyDescent="0.25">
      <c r="A11" s="3" t="s">
        <v>50</v>
      </c>
      <c r="B11" s="6">
        <v>610625.49</v>
      </c>
      <c r="C11" s="17">
        <v>0</v>
      </c>
      <c r="D11" s="14">
        <f t="shared" si="0"/>
        <v>610625.49</v>
      </c>
      <c r="F11" s="4" t="s">
        <v>64</v>
      </c>
      <c r="G11" s="5">
        <v>28000</v>
      </c>
      <c r="H11" s="17">
        <v>0</v>
      </c>
      <c r="I11" s="5">
        <f t="shared" si="1"/>
        <v>28000</v>
      </c>
    </row>
    <row r="12" spans="1:10" ht="46.15" customHeight="1" x14ac:dyDescent="0.25">
      <c r="A12" s="3" t="s">
        <v>31</v>
      </c>
      <c r="B12" s="6">
        <v>25310.01</v>
      </c>
      <c r="C12" s="15">
        <v>143423.42000000001</v>
      </c>
      <c r="D12" s="14">
        <f>B12+C12</f>
        <v>168733.43000000002</v>
      </c>
      <c r="F12" s="4" t="s">
        <v>2</v>
      </c>
      <c r="G12" s="5">
        <v>9744.5499999999993</v>
      </c>
      <c r="H12" s="17">
        <v>0</v>
      </c>
      <c r="I12" s="5">
        <f t="shared" si="1"/>
        <v>9744.5499999999993</v>
      </c>
    </row>
    <row r="13" spans="1:10" x14ac:dyDescent="0.25">
      <c r="A13" s="3" t="s">
        <v>51</v>
      </c>
      <c r="B13" s="6">
        <v>1998.75</v>
      </c>
      <c r="C13" s="17">
        <v>0</v>
      </c>
      <c r="D13" s="14">
        <f t="shared" ref="D13:D22" si="2">B13+C13</f>
        <v>1998.75</v>
      </c>
      <c r="F13" s="3" t="s">
        <v>43</v>
      </c>
      <c r="G13" s="5">
        <v>260567.64</v>
      </c>
      <c r="H13" s="17">
        <v>0</v>
      </c>
      <c r="I13" s="5">
        <f t="shared" si="1"/>
        <v>260567.64</v>
      </c>
    </row>
    <row r="14" spans="1:10" ht="34.15" customHeight="1" x14ac:dyDescent="0.25">
      <c r="A14" s="3" t="s">
        <v>4</v>
      </c>
      <c r="B14" s="6">
        <v>558898.09</v>
      </c>
      <c r="C14" s="17">
        <v>0</v>
      </c>
      <c r="D14" s="14">
        <f t="shared" si="2"/>
        <v>558898.09</v>
      </c>
      <c r="F14" s="4" t="s">
        <v>44</v>
      </c>
      <c r="G14" s="5">
        <f>4452292.41-H14</f>
        <v>3664102.3600000003</v>
      </c>
      <c r="H14" s="21">
        <v>788190.05</v>
      </c>
      <c r="I14" s="5">
        <f>G14+H14</f>
        <v>4452292.41</v>
      </c>
      <c r="J14" s="11"/>
    </row>
    <row r="15" spans="1:10" ht="30.6" customHeight="1" x14ac:dyDescent="0.25">
      <c r="A15" s="3" t="s">
        <v>32</v>
      </c>
      <c r="B15" s="6">
        <v>129865.34</v>
      </c>
      <c r="C15" s="17">
        <v>0</v>
      </c>
      <c r="D15" s="14">
        <f t="shared" si="2"/>
        <v>129865.34</v>
      </c>
      <c r="F15" s="4" t="s">
        <v>45</v>
      </c>
      <c r="G15" s="5">
        <v>6000</v>
      </c>
      <c r="H15" s="17">
        <v>0</v>
      </c>
      <c r="I15" s="5">
        <f>G15+H15</f>
        <v>6000</v>
      </c>
    </row>
    <row r="16" spans="1:10" x14ac:dyDescent="0.25">
      <c r="A16" s="3" t="s">
        <v>33</v>
      </c>
      <c r="B16" s="6">
        <v>24600</v>
      </c>
      <c r="C16" s="17">
        <v>0</v>
      </c>
      <c r="D16" s="14">
        <f t="shared" si="2"/>
        <v>24600</v>
      </c>
      <c r="F16" s="3" t="s">
        <v>46</v>
      </c>
      <c r="G16" s="5">
        <f>3325529.75-H16</f>
        <v>1746668.79</v>
      </c>
      <c r="H16" s="20">
        <v>1578860.96</v>
      </c>
      <c r="I16" s="5">
        <f>G16+H16</f>
        <v>3325529.75</v>
      </c>
      <c r="J16" s="25"/>
    </row>
    <row r="17" spans="1:9" ht="35.25" customHeight="1" x14ac:dyDescent="0.25">
      <c r="A17" s="3" t="s">
        <v>34</v>
      </c>
      <c r="B17" s="6">
        <v>36187.83</v>
      </c>
      <c r="C17" s="17">
        <v>0</v>
      </c>
      <c r="D17" s="14">
        <f t="shared" si="2"/>
        <v>36187.83</v>
      </c>
      <c r="F17" s="4" t="s">
        <v>65</v>
      </c>
      <c r="G17" s="5">
        <v>2460</v>
      </c>
      <c r="H17" s="17">
        <v>0</v>
      </c>
      <c r="I17" s="5">
        <f t="shared" ref="I17:I37" si="3">G17+H17</f>
        <v>2460</v>
      </c>
    </row>
    <row r="18" spans="1:9" x14ac:dyDescent="0.25">
      <c r="A18" s="3" t="s">
        <v>7</v>
      </c>
      <c r="B18" s="6">
        <v>12130.5</v>
      </c>
      <c r="C18" s="17">
        <v>0</v>
      </c>
      <c r="D18" s="14">
        <f t="shared" si="2"/>
        <v>12130.5</v>
      </c>
      <c r="F18" s="3" t="s">
        <v>5</v>
      </c>
      <c r="G18" s="5">
        <v>2460</v>
      </c>
      <c r="H18" s="17">
        <v>0</v>
      </c>
      <c r="I18" s="5">
        <f t="shared" si="3"/>
        <v>2460</v>
      </c>
    </row>
    <row r="19" spans="1:9" x14ac:dyDescent="0.25">
      <c r="A19" s="3" t="s">
        <v>8</v>
      </c>
      <c r="B19" s="6">
        <v>25125.46</v>
      </c>
      <c r="C19" s="17">
        <v>0</v>
      </c>
      <c r="D19" s="14">
        <f t="shared" si="2"/>
        <v>25125.46</v>
      </c>
      <c r="F19" s="3" t="s">
        <v>66</v>
      </c>
      <c r="G19" s="5">
        <v>59901</v>
      </c>
      <c r="H19" s="17">
        <v>0</v>
      </c>
      <c r="I19" s="5">
        <f t="shared" si="3"/>
        <v>59901</v>
      </c>
    </row>
    <row r="20" spans="1:9" x14ac:dyDescent="0.25">
      <c r="A20" s="3" t="s">
        <v>35</v>
      </c>
      <c r="B20" s="6">
        <v>6200</v>
      </c>
      <c r="C20" s="17">
        <v>0</v>
      </c>
      <c r="D20" s="14">
        <f t="shared" si="2"/>
        <v>6200</v>
      </c>
      <c r="F20" s="3" t="s">
        <v>6</v>
      </c>
      <c r="G20" s="5">
        <v>163425.18</v>
      </c>
      <c r="H20" s="17">
        <v>0</v>
      </c>
      <c r="I20" s="5">
        <f t="shared" si="3"/>
        <v>163425.18</v>
      </c>
    </row>
    <row r="21" spans="1:9" x14ac:dyDescent="0.25">
      <c r="A21" s="3" t="s">
        <v>9</v>
      </c>
      <c r="B21" s="6">
        <v>16681.150000000001</v>
      </c>
      <c r="C21" s="17">
        <v>0</v>
      </c>
      <c r="D21" s="14">
        <f t="shared" si="2"/>
        <v>16681.150000000001</v>
      </c>
      <c r="F21" s="3" t="s">
        <v>10</v>
      </c>
      <c r="G21" s="5">
        <v>152520</v>
      </c>
      <c r="H21" s="17">
        <v>0</v>
      </c>
      <c r="I21" s="5">
        <f t="shared" si="3"/>
        <v>152520</v>
      </c>
    </row>
    <row r="22" spans="1:9" x14ac:dyDescent="0.25">
      <c r="A22" s="3" t="s">
        <v>36</v>
      </c>
      <c r="B22" s="6">
        <v>36777</v>
      </c>
      <c r="C22" s="17">
        <v>0</v>
      </c>
      <c r="D22" s="14">
        <f t="shared" si="2"/>
        <v>36777</v>
      </c>
      <c r="F22" s="3" t="s">
        <v>67</v>
      </c>
      <c r="G22" s="5">
        <v>64998.83</v>
      </c>
      <c r="H22" s="17">
        <v>0</v>
      </c>
      <c r="I22" s="5">
        <f t="shared" si="3"/>
        <v>64998.83</v>
      </c>
    </row>
    <row r="23" spans="1:9" x14ac:dyDescent="0.25">
      <c r="A23" s="3" t="s">
        <v>52</v>
      </c>
      <c r="B23" s="6">
        <f>1223914.1-C23</f>
        <v>198774.41000000015</v>
      </c>
      <c r="C23" s="15">
        <v>1025139.69</v>
      </c>
      <c r="D23" s="5">
        <f>B23+C23</f>
        <v>1223914.1000000001</v>
      </c>
      <c r="E23" s="18"/>
      <c r="F23" s="3" t="s">
        <v>68</v>
      </c>
      <c r="G23" s="5">
        <v>48000</v>
      </c>
      <c r="H23" s="17">
        <v>0</v>
      </c>
      <c r="I23" s="5">
        <f t="shared" si="3"/>
        <v>48000</v>
      </c>
    </row>
    <row r="24" spans="1:9" ht="45" x14ac:dyDescent="0.25">
      <c r="A24" s="4" t="s">
        <v>37</v>
      </c>
      <c r="B24" s="6">
        <v>84000</v>
      </c>
      <c r="C24" s="17">
        <v>0</v>
      </c>
      <c r="D24" s="5">
        <f t="shared" ref="D24:D26" si="4">B24+C24</f>
        <v>84000</v>
      </c>
      <c r="F24" s="3" t="s">
        <v>15</v>
      </c>
      <c r="G24" s="5">
        <v>111022.26</v>
      </c>
      <c r="H24" s="17">
        <v>0</v>
      </c>
      <c r="I24" s="5">
        <f t="shared" si="3"/>
        <v>111022.26</v>
      </c>
    </row>
    <row r="25" spans="1:9" ht="45" x14ac:dyDescent="0.25">
      <c r="A25" s="4" t="s">
        <v>53</v>
      </c>
      <c r="B25" s="6">
        <v>73950</v>
      </c>
      <c r="C25" s="17">
        <v>0</v>
      </c>
      <c r="D25" s="5">
        <f t="shared" si="4"/>
        <v>73950</v>
      </c>
      <c r="F25" s="3" t="s">
        <v>16</v>
      </c>
      <c r="G25" s="5">
        <v>20599.95</v>
      </c>
      <c r="H25" s="17">
        <v>0</v>
      </c>
      <c r="I25" s="5">
        <f t="shared" si="3"/>
        <v>20599.95</v>
      </c>
    </row>
    <row r="26" spans="1:9" ht="30" x14ac:dyDescent="0.25">
      <c r="A26" s="4" t="s">
        <v>38</v>
      </c>
      <c r="B26" s="6">
        <v>185443.4</v>
      </c>
      <c r="C26" s="17">
        <v>0</v>
      </c>
      <c r="D26" s="5">
        <f t="shared" si="4"/>
        <v>185443.4</v>
      </c>
      <c r="F26" s="3" t="s">
        <v>17</v>
      </c>
      <c r="G26" s="5">
        <v>59978.55</v>
      </c>
      <c r="H26" s="17">
        <v>0</v>
      </c>
      <c r="I26" s="5">
        <f t="shared" si="3"/>
        <v>59978.55</v>
      </c>
    </row>
    <row r="27" spans="1:9" ht="30" x14ac:dyDescent="0.25">
      <c r="A27" s="4" t="s">
        <v>39</v>
      </c>
      <c r="B27" s="6">
        <v>95804.7</v>
      </c>
      <c r="C27" s="21">
        <v>95804.7</v>
      </c>
      <c r="D27" s="5">
        <f>B27+C27</f>
        <v>191609.4</v>
      </c>
      <c r="F27" s="3" t="s">
        <v>19</v>
      </c>
      <c r="G27" s="5">
        <v>88266.2</v>
      </c>
      <c r="H27" s="17">
        <v>0</v>
      </c>
      <c r="I27" s="5">
        <f t="shared" si="3"/>
        <v>88266.2</v>
      </c>
    </row>
    <row r="28" spans="1:9" ht="77.25" x14ac:dyDescent="0.25">
      <c r="A28" s="13" t="s">
        <v>40</v>
      </c>
      <c r="B28" s="6">
        <v>167061.54999999999</v>
      </c>
      <c r="C28" s="17">
        <v>0</v>
      </c>
      <c r="D28" s="5">
        <f t="shared" ref="D28:D38" si="5">B28+C28</f>
        <v>167061.54999999999</v>
      </c>
      <c r="F28" s="3" t="s">
        <v>69</v>
      </c>
      <c r="G28" s="5">
        <v>19926</v>
      </c>
      <c r="H28" s="17">
        <v>0</v>
      </c>
      <c r="I28" s="5">
        <f t="shared" si="3"/>
        <v>19926</v>
      </c>
    </row>
    <row r="29" spans="1:9" ht="55.15" customHeight="1" x14ac:dyDescent="0.25">
      <c r="A29" s="3" t="s">
        <v>54</v>
      </c>
      <c r="B29" s="6">
        <v>42250.55</v>
      </c>
      <c r="C29" s="17">
        <v>0</v>
      </c>
      <c r="D29" s="5">
        <f t="shared" si="5"/>
        <v>42250.55</v>
      </c>
      <c r="F29" s="13" t="s">
        <v>47</v>
      </c>
      <c r="G29" s="5">
        <v>154591</v>
      </c>
      <c r="H29" s="17">
        <v>0</v>
      </c>
      <c r="I29" s="5">
        <f t="shared" si="3"/>
        <v>154591</v>
      </c>
    </row>
    <row r="30" spans="1:9" x14ac:dyDescent="0.25">
      <c r="A30" s="3" t="s">
        <v>11</v>
      </c>
      <c r="B30" s="6">
        <v>90690</v>
      </c>
      <c r="C30" s="17">
        <v>0</v>
      </c>
      <c r="D30" s="5">
        <f t="shared" si="5"/>
        <v>90690</v>
      </c>
      <c r="F30" s="3" t="s">
        <v>20</v>
      </c>
      <c r="G30" s="5">
        <v>3540</v>
      </c>
      <c r="H30" s="17">
        <v>0</v>
      </c>
      <c r="I30" s="5">
        <f t="shared" si="3"/>
        <v>3540</v>
      </c>
    </row>
    <row r="31" spans="1:9" x14ac:dyDescent="0.25">
      <c r="A31" s="3" t="s">
        <v>12</v>
      </c>
      <c r="B31" s="6">
        <v>4103.8999999999996</v>
      </c>
      <c r="C31" s="17">
        <v>0</v>
      </c>
      <c r="D31" s="5">
        <f t="shared" si="5"/>
        <v>4103.8999999999996</v>
      </c>
      <c r="F31" s="3" t="s">
        <v>21</v>
      </c>
      <c r="G31" s="5">
        <v>151273.14000000001</v>
      </c>
      <c r="H31" s="17">
        <v>0</v>
      </c>
      <c r="I31" s="5">
        <f t="shared" si="3"/>
        <v>151273.14000000001</v>
      </c>
    </row>
    <row r="32" spans="1:9" x14ac:dyDescent="0.25">
      <c r="A32" s="3" t="s">
        <v>13</v>
      </c>
      <c r="B32" s="6">
        <v>202473</v>
      </c>
      <c r="C32" s="17">
        <v>0</v>
      </c>
      <c r="D32" s="5">
        <f t="shared" si="5"/>
        <v>202473</v>
      </c>
      <c r="F32" s="3" t="s">
        <v>22</v>
      </c>
      <c r="G32" s="5">
        <v>539614.03</v>
      </c>
      <c r="H32" s="17">
        <v>0</v>
      </c>
      <c r="I32" s="5">
        <f t="shared" si="3"/>
        <v>539614.03</v>
      </c>
    </row>
    <row r="33" spans="1:9" x14ac:dyDescent="0.25">
      <c r="A33" s="3" t="s">
        <v>14</v>
      </c>
      <c r="B33" s="6">
        <v>270000</v>
      </c>
      <c r="C33" s="17">
        <v>0</v>
      </c>
      <c r="D33" s="5">
        <f t="shared" si="5"/>
        <v>270000</v>
      </c>
      <c r="F33" s="3" t="s">
        <v>23</v>
      </c>
      <c r="G33" s="5">
        <v>508871</v>
      </c>
      <c r="H33" s="17">
        <v>0</v>
      </c>
      <c r="I33" s="5">
        <f t="shared" si="3"/>
        <v>508871</v>
      </c>
    </row>
    <row r="34" spans="1:9" ht="34.15" customHeight="1" x14ac:dyDescent="0.25">
      <c r="A34" s="4" t="s">
        <v>41</v>
      </c>
      <c r="B34" s="6">
        <v>1616485</v>
      </c>
      <c r="C34" s="17">
        <v>0</v>
      </c>
      <c r="D34" s="5">
        <f t="shared" si="5"/>
        <v>1616485</v>
      </c>
      <c r="F34" s="4" t="s">
        <v>24</v>
      </c>
      <c r="G34" s="5">
        <v>1211846.1299999999</v>
      </c>
      <c r="H34" s="17">
        <v>0</v>
      </c>
      <c r="I34" s="5">
        <f t="shared" si="3"/>
        <v>1211846.1299999999</v>
      </c>
    </row>
    <row r="35" spans="1:9" ht="53.45" customHeight="1" x14ac:dyDescent="0.25">
      <c r="A35" s="3" t="s">
        <v>18</v>
      </c>
      <c r="B35" s="6">
        <v>169234.66</v>
      </c>
      <c r="C35" s="17">
        <v>0</v>
      </c>
      <c r="D35" s="5">
        <f t="shared" si="5"/>
        <v>169234.66</v>
      </c>
      <c r="F35" s="13" t="s">
        <v>70</v>
      </c>
      <c r="G35" s="5">
        <v>11439</v>
      </c>
      <c r="H35" s="17">
        <v>0</v>
      </c>
      <c r="I35" s="5">
        <f t="shared" si="3"/>
        <v>11439</v>
      </c>
    </row>
    <row r="36" spans="1:9" ht="44.45" customHeight="1" x14ac:dyDescent="0.25">
      <c r="A36" s="4" t="s">
        <v>55</v>
      </c>
      <c r="B36" s="6">
        <v>0</v>
      </c>
      <c r="C36" s="5">
        <v>115389.08</v>
      </c>
      <c r="D36" s="5">
        <f t="shared" si="5"/>
        <v>115389.08</v>
      </c>
      <c r="F36" s="13" t="s">
        <v>25</v>
      </c>
      <c r="G36" s="11">
        <v>56708.03</v>
      </c>
      <c r="H36" s="5">
        <v>216411.97</v>
      </c>
      <c r="I36" s="5">
        <f t="shared" si="3"/>
        <v>273120</v>
      </c>
    </row>
    <row r="37" spans="1:9" ht="33" customHeight="1" x14ac:dyDescent="0.25">
      <c r="A37" s="4" t="s">
        <v>56</v>
      </c>
      <c r="B37" s="6">
        <v>0</v>
      </c>
      <c r="C37" s="15">
        <v>4251.54</v>
      </c>
      <c r="D37" s="5">
        <f t="shared" si="5"/>
        <v>4251.54</v>
      </c>
      <c r="F37" s="12" t="s">
        <v>29</v>
      </c>
      <c r="G37" s="9">
        <f>SUM(G6:G36)</f>
        <v>10359530.33</v>
      </c>
      <c r="H37" s="9">
        <f>SUM(H6:H36)</f>
        <v>2583462.98</v>
      </c>
      <c r="I37" s="22">
        <f t="shared" si="3"/>
        <v>12942993.310000001</v>
      </c>
    </row>
    <row r="38" spans="1:9" ht="33.6" customHeight="1" x14ac:dyDescent="0.25">
      <c r="A38" s="16" t="s">
        <v>29</v>
      </c>
      <c r="B38" s="9">
        <f>SUM(B6:B37)</f>
        <v>6048322.1299999999</v>
      </c>
      <c r="C38" s="9">
        <f>SUM(C6:C37)</f>
        <v>2175279.4299999997</v>
      </c>
      <c r="D38" s="22">
        <f t="shared" si="5"/>
        <v>8223601.5599999996</v>
      </c>
    </row>
    <row r="41" spans="1:9" x14ac:dyDescent="0.25">
      <c r="A41" s="30" t="s">
        <v>26</v>
      </c>
      <c r="B41" s="32"/>
      <c r="F41" s="20"/>
      <c r="G41" s="8" t="s">
        <v>73</v>
      </c>
    </row>
    <row r="42" spans="1:9" x14ac:dyDescent="0.25">
      <c r="A42" s="10" t="s">
        <v>27</v>
      </c>
      <c r="B42" s="10" t="s">
        <v>28</v>
      </c>
      <c r="F42" s="7"/>
      <c r="G42" s="3" t="s">
        <v>72</v>
      </c>
    </row>
    <row r="43" spans="1:9" ht="30" customHeight="1" x14ac:dyDescent="0.25">
      <c r="A43" s="4" t="s">
        <v>57</v>
      </c>
      <c r="B43" s="5">
        <v>116998.42</v>
      </c>
    </row>
    <row r="44" spans="1:9" ht="33.6" customHeight="1" x14ac:dyDescent="0.25">
      <c r="A44" s="4" t="s">
        <v>58</v>
      </c>
      <c r="B44" s="5">
        <v>124921.61</v>
      </c>
      <c r="F44" s="23" t="s">
        <v>76</v>
      </c>
      <c r="G44" s="24">
        <v>8223601.5599999996</v>
      </c>
    </row>
    <row r="45" spans="1:9" ht="30" x14ac:dyDescent="0.25">
      <c r="A45" s="4"/>
      <c r="B45" s="9">
        <f>SUM(+B43)</f>
        <v>116998.42</v>
      </c>
      <c r="F45" s="23" t="s">
        <v>77</v>
      </c>
      <c r="G45" s="24">
        <v>12942993.310000001</v>
      </c>
    </row>
  </sheetData>
  <mergeCells count="4">
    <mergeCell ref="A2:B3"/>
    <mergeCell ref="A41:B41"/>
    <mergeCell ref="F2:G3"/>
    <mergeCell ref="A1:I1"/>
  </mergeCells>
  <pageMargins left="0.7" right="0.7" top="0.75" bottom="0.75" header="0.3" footer="0.3"/>
  <pageSetup paperSize="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2024-03-06T08:18:19Z</dcterms:modified>
</cp:coreProperties>
</file>