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zym\Desktop\inwestycje 2018-2023\"/>
    </mc:Choice>
  </mc:AlternateContent>
  <xr:revisionPtr revIDLastSave="0" documentId="13_ncr:1_{F65BA454-1B73-4316-B5E1-C9ECF43BBD5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2021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4" l="1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6" i="4"/>
  <c r="I32" i="4"/>
  <c r="I33" i="4"/>
  <c r="I34" i="4"/>
  <c r="I35" i="4"/>
  <c r="I36" i="4"/>
  <c r="I37" i="4"/>
  <c r="I38" i="4"/>
  <c r="I39" i="4"/>
  <c r="I40" i="4"/>
  <c r="I41" i="4"/>
  <c r="I42" i="4"/>
  <c r="I43" i="4"/>
  <c r="G31" i="4"/>
  <c r="I31" i="4" s="1"/>
  <c r="G30" i="4"/>
  <c r="I30" i="4" s="1"/>
  <c r="G29" i="4"/>
  <c r="I29" i="4" s="1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12" i="4"/>
  <c r="D9" i="4"/>
  <c r="D10" i="4"/>
  <c r="D7" i="4"/>
  <c r="D6" i="4"/>
  <c r="B28" i="4"/>
  <c r="D28" i="4" s="1"/>
  <c r="D14" i="4"/>
  <c r="B11" i="4"/>
  <c r="D11" i="4" s="1"/>
  <c r="D8" i="4"/>
  <c r="H44" i="4" l="1"/>
  <c r="G44" i="4"/>
  <c r="C47" i="4"/>
  <c r="B57" i="4"/>
  <c r="B13" i="4"/>
  <c r="D13" i="4" s="1"/>
  <c r="B47" i="4" l="1"/>
  <c r="D47" i="4" s="1"/>
  <c r="I44" i="4"/>
</calcChain>
</file>

<file path=xl/sharedStrings.xml><?xml version="1.0" encoding="utf-8"?>
<sst xmlns="http://schemas.openxmlformats.org/spreadsheetml/2006/main" count="100" uniqueCount="94">
  <si>
    <t>SUPRAŚL</t>
  </si>
  <si>
    <t>TEREN GMINY</t>
  </si>
  <si>
    <t>Nazwa inwestycji</t>
  </si>
  <si>
    <t>zwrot nakładów mieszkańcom za  wybudowanie sieci wodno-kanalizacyjnej</t>
  </si>
  <si>
    <t xml:space="preserve">ul.Rejtana w Zaściankach </t>
  </si>
  <si>
    <t>ul.Lewitówka-projekt i nawierzchnia</t>
  </si>
  <si>
    <t>ul.Źródlana w Supraślu</t>
  </si>
  <si>
    <t xml:space="preserve">powierzchniowe utwardzanie dróg Ciasne </t>
  </si>
  <si>
    <t>ul.Myśliwska, Prosta, Wysoka, Sadowa, Mokra, Wąska, Jodłowa, sięgacz ul.Ciołkowskiego  w Grabówce</t>
  </si>
  <si>
    <t>powierzchniowe utwardzanie dróg -Supraśl</t>
  </si>
  <si>
    <t>ul.Szosa Supraska</t>
  </si>
  <si>
    <t>rozbudowa Zespołu Szkolno-Przedszkolnego w Ogrodniczkach</t>
  </si>
  <si>
    <t>powierzchniowe utwardzanie dróg (Grabówka)</t>
  </si>
  <si>
    <t>powierzchniowe utwardzanie dróg (Sobolewo)</t>
  </si>
  <si>
    <t>powierzchniowe utwardzanie dróg (Sowlany)</t>
  </si>
  <si>
    <t>modernizacja oświetlenia we wsiach puszczańskich</t>
  </si>
  <si>
    <t>modernizacja oświetlenia w Supraślu</t>
  </si>
  <si>
    <t>modernizacja oświetlenia w Ciasnem</t>
  </si>
  <si>
    <t>rozbudowa SP w Sobolewie</t>
  </si>
  <si>
    <t>wykup gruntów pod budowę dróg-Supraśl</t>
  </si>
  <si>
    <t>wykup gruntów pod budowę dróg-Wsie Puszczańskie</t>
  </si>
  <si>
    <t>wykup gruntów pod budowę dróg-Ogrodniczki</t>
  </si>
  <si>
    <t>wykup gruntów pod budowę dróg-Ciasne</t>
  </si>
  <si>
    <t>wykup gruntów pod budowę dróg-Karakule</t>
  </si>
  <si>
    <t>modernizacja oświetlenia w Sobolewie</t>
  </si>
  <si>
    <t>modernizacja oświetlenia w Sowlanach</t>
  </si>
  <si>
    <t>modernizacja budynku komunalnego w Supraslu</t>
  </si>
  <si>
    <t xml:space="preserve">modernizacja oświetlenia w Grabówce </t>
  </si>
  <si>
    <t>wykup gruntów pod budowę dróg-Sowlany</t>
  </si>
  <si>
    <t>wykup gruntów pod budowę dróg-Zaścianki</t>
  </si>
  <si>
    <t>wykup gruntów pod budowę dróg-Grabówka</t>
  </si>
  <si>
    <t>wykup gruntów pod budowę dróg-Sobolewo</t>
  </si>
  <si>
    <t>ŚRODKI Z UE</t>
  </si>
  <si>
    <t xml:space="preserve">Nazwa zadania </t>
  </si>
  <si>
    <t xml:space="preserve">Kwota </t>
  </si>
  <si>
    <t>OGÓŁEM</t>
  </si>
  <si>
    <t>wodociąg i kanalizacja sanitarna w ul.Jeziornej w Ogrodniczkach</t>
  </si>
  <si>
    <t>budowa stacji uzdatniania wody wraz z budową sieci wodociągowej dla wsi Sokołda i Podsokołda oraz budowa przydomowej oczyszczalni ścieków przy świetlicy wiejskiej w Sokołdzie</t>
  </si>
  <si>
    <t>Supraski szlak bioróżnorodności</t>
  </si>
  <si>
    <t>plac zabaw p/przedszkolu w Supraślu (BO)</t>
  </si>
  <si>
    <t>modernizacja oświetlenia w Karakulach</t>
  </si>
  <si>
    <t xml:space="preserve">modernizacja oświetlenia w Ogrodniczkach </t>
  </si>
  <si>
    <t>Odbudowa i rewaloryzacja zabytkowego systemu wodnego w Supraślu na potrzeby utworzenia zbiornika retencyjnego i przeciwpowodziowego - projekt</t>
  </si>
  <si>
    <t>Budowa małego, wielofunkcyjnego boiska oraz przebudowa istniejącego boiska sportowego w Ogrodniczkach; przebudowa boiska sportowego wraz z budową oświetlenia w Karakulach; budowa siłowni zewnętrznych w: Karakulach, Ciasnem i Ogrodniczkach (BO 2019)</t>
  </si>
  <si>
    <t>ul.Górka Tomka  w Zaściankach</t>
  </si>
  <si>
    <t>budowa chodników na ul. Modrzewiowej w Kolonii Zaścianki (FS)</t>
  </si>
  <si>
    <t>Rewitalizacja parku w Supraślu</t>
  </si>
  <si>
    <t>Rewitalizacja stadionu w Supraślu</t>
  </si>
  <si>
    <t>Przedszkole z Oddziałąmi Integracyjnymi w Supraślu - Rozwijamy skrzydła- rozwój kompetencji kluczowych u dzieci</t>
  </si>
  <si>
    <t xml:space="preserve">Zespół Szkolno-Przedszkolny w Ogrodniczkach Jestem Przedszkolakiem - II edycja </t>
  </si>
  <si>
    <t>kanalizacja sanitarna w ul.Agatowej w Henrykowie</t>
  </si>
  <si>
    <t xml:space="preserve">kanalizacja sanitarna i wodociąg ulic. Ułańska i Wojskowa w Sowlanach </t>
  </si>
  <si>
    <t>rozbudowa przedszkola w Sobolewie</t>
  </si>
  <si>
    <t>budowa żłobka w Sobolewie</t>
  </si>
  <si>
    <t>kanalizacja sanitarna w rejonie ul.Brzozowej w Ogrodniczkach</t>
  </si>
  <si>
    <t xml:space="preserve">przebudowa kanalizacji sanitarnej w obrębie ulic: Spółdzielczej i Konopnickiej w Supraślu </t>
  </si>
  <si>
    <t>ul.Ogrodowa w Supraślu (przedłużenie)</t>
  </si>
  <si>
    <t>modernizacja kanalizacji deszczowej ul.Piłsudskiego w Supraślu</t>
  </si>
  <si>
    <t>ul.M. Kononickiej w Supraslu - projekt</t>
  </si>
  <si>
    <t>termomodernizacja budynku(fundamenty) wraz z odprowadzeniem wód opadowych i przebudową nawierzchni dziedzińca SSP w Supraślu - projekt</t>
  </si>
  <si>
    <t>przedszkole modułowe w Karakulach</t>
  </si>
  <si>
    <t>miejsce obsługi turystów przy szlaku na Dębowik w Supraślu-projekt</t>
  </si>
  <si>
    <t>skwer w obrębie ulic: Konopnickiej i Nowej w Supraślu (projekt)</t>
  </si>
  <si>
    <t xml:space="preserve"> park uzdrowiskowy - projekt</t>
  </si>
  <si>
    <t>wykonanie monitoringu boiska w Ogrodniczkach</t>
  </si>
  <si>
    <t>dotacja dla powiatu na  przebudowę ul.Białostockiej w Ogrodniczkach</t>
  </si>
  <si>
    <t>modernizacja przepompowni ścieków w Ciasnem</t>
  </si>
  <si>
    <t>modernizacja budynku komunalnego w Zaciszu</t>
  </si>
  <si>
    <t>Odnawialne źródła energii- dofinansowanie działań proekologicznych w gminie Supraśl (montaż ogniw fotowoltaicznych)</t>
  </si>
  <si>
    <t>Wspólna historia -taka sama przyszłość Supraśl</t>
  </si>
  <si>
    <t>kanalizacja grawitacyjna na odcinku ul.Szosoa Barzanowicka do pomnika (projekt)</t>
  </si>
  <si>
    <t>wodociąg od ul.Leśnej do Dolnej (projekt)</t>
  </si>
  <si>
    <t xml:space="preserve">kanalizacja sanitarna ul.Borówkowa w Grabówce (projekt) </t>
  </si>
  <si>
    <t xml:space="preserve">kanalizacja sanitarna w ul.Wisniowej w Grabówce (renowacja) </t>
  </si>
  <si>
    <t>kanalizacja sanitarna i wodociag w ul.Podlaskiej i Zacisznej w Sobolewie</t>
  </si>
  <si>
    <t>kanalizacja i wodociag w ul.Gruszkowj w Sobolewie</t>
  </si>
  <si>
    <t>wodociąg w rejonie ulic: Górka Tomka - ul.Usługowa w Zaściankach</t>
  </si>
  <si>
    <t>ul.Zaścianki w Zaściankach -</t>
  </si>
  <si>
    <t>ul.Wenecka w Zaściankach - kanalizacja deszczowa - projekt</t>
  </si>
  <si>
    <t>kanalizacja deszczowa w ul.Opalowej i Granitowej w Henrykowie-projekt i wykonanie</t>
  </si>
  <si>
    <t>ul.Jałowcowa w Grabówce - kanalizacja deszczowa</t>
  </si>
  <si>
    <t>ul.Cyprysowa w Grabówce - kanalizacja deszczowa i nawierzchnia</t>
  </si>
  <si>
    <t>tereny rekreacyjne w obrębie ulic: Leszczynowa - Szosa Supraska w Grabówce (projekt)</t>
  </si>
  <si>
    <t>budowa ogrodzenia  boiska p/ul.Jodłowej w Grabówce (FS)</t>
  </si>
  <si>
    <t xml:space="preserve"> dotacja celowa dla Powiatu na przebudowę wraz z rozbudową drogi powiatowej nr 1429B  Grabówka - Ciasne</t>
  </si>
  <si>
    <t>dotacja dla powiatu na przebudowę ul.Białostockiej w Grabówce</t>
  </si>
  <si>
    <t>dotacja celowa dla Powiatu na  wykonanie ciagu pieszo-rowerowego w ciagu drogi powiatowej Nr 1431 B Zielona-Białystok (ul.Ciołkowskiego)</t>
  </si>
  <si>
    <t>Środki zewnętrzne</t>
  </si>
  <si>
    <t>środki UE</t>
  </si>
  <si>
    <t>środki krajowe</t>
  </si>
  <si>
    <t>Śodki własne</t>
  </si>
  <si>
    <t>Cała kwota z budżetu gminy</t>
  </si>
  <si>
    <t>Supraśl, Karakule, Ogrodniczki, Ciasne, Wsie Puszczańskie</t>
  </si>
  <si>
    <t>Grabówka, Zaścianki, Sobolewo, Sowlany, Henrykowo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</si>
</sst>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2" borderId="1" xfId="0" applyFill="1" applyBorder="1"/>
    <xf numFmtId="4" fontId="2" fillId="0" borderId="1" xfId="0" applyNumberFormat="1" applyFont="1" applyBorder="1"/>
    <xf numFmtId="4" fontId="3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wrapText="1"/>
    </xf>
    <xf numFmtId="4" fontId="0" fillId="2" borderId="1" xfId="0" applyNumberFormat="1" applyFill="1" applyBorder="1"/>
    <xf numFmtId="0" fontId="1" fillId="0" borderId="1" xfId="0" applyFont="1" applyBorder="1" applyAlignment="1">
      <alignment vertical="center"/>
    </xf>
    <xf numFmtId="4" fontId="5" fillId="2" borderId="1" xfId="0" applyNumberFormat="1" applyFont="1" applyFill="1" applyBorder="1"/>
    <xf numFmtId="2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4" fontId="0" fillId="3" borderId="1" xfId="0" applyNumberFormat="1" applyFill="1" applyBorder="1"/>
    <xf numFmtId="3" fontId="0" fillId="3" borderId="1" xfId="0" applyNumberFormat="1" applyFill="1" applyBorder="1"/>
    <xf numFmtId="4" fontId="6" fillId="0" borderId="1" xfId="0" applyNumberFormat="1" applyFont="1" applyBorder="1"/>
    <xf numFmtId="0" fontId="7" fillId="0" borderId="0" xfId="0" applyFont="1" applyAlignment="1">
      <alignment wrapText="1"/>
    </xf>
    <xf numFmtId="0" fontId="7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Wydatki na inwestycje w 2021 roku</a:t>
            </a:r>
          </a:p>
          <a:p>
            <a:pPr>
              <a:defRPr/>
            </a:pP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E1B-4320-B6E4-D25C96B084DA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5E1B-4320-B6E4-D25C96B084D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'2021'!$D$52:$D$53</c:f>
              <c:strCache>
                <c:ptCount val="2"/>
                <c:pt idx="0">
                  <c:v>Supraśl, Karakule, Ogrodniczki, Ciasne, Wsie Puszczańskie</c:v>
                </c:pt>
                <c:pt idx="1">
                  <c:v>Grabówka, Zaścianki, Sobolewo, Sowlany, Henrykowo</c:v>
                </c:pt>
              </c:strCache>
            </c:strRef>
          </c:cat>
          <c:val>
            <c:numRef>
              <c:f>'2021'!$E$52:$E$53</c:f>
              <c:numCache>
                <c:formatCode>General</c:formatCode>
                <c:ptCount val="2"/>
                <c:pt idx="0">
                  <c:v>10722214.48</c:v>
                </c:pt>
                <c:pt idx="1">
                  <c:v>11174678.449999999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B-4320-B6E4-D25C96B084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50</xdr:row>
      <xdr:rowOff>109537</xdr:rowOff>
    </xdr:from>
    <xdr:to>
      <xdr:col>7</xdr:col>
      <xdr:colOff>390525</xdr:colOff>
      <xdr:row>54</xdr:row>
      <xdr:rowOff>566737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8CA755D-7E41-7B2F-7D51-4B9FE9127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szym\Desktop\inwestycje%202018-2023\Inwestycja-%20w&#322;asciwa.xlsx" TargetMode="External"/><Relationship Id="rId1" Type="http://schemas.openxmlformats.org/officeDocument/2006/relationships/externalLinkPath" Target="Inwestycja-%20w&#322;asci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wykresy"/>
      <sheetName val="wydatki bieżące"/>
    </sheetNames>
    <sheetDataSet>
      <sheetData sheetId="0">
        <row r="44">
          <cell r="A44" t="str">
            <v>Supraśl, Karakule, Ogrodniczki, Ciasne, Wsie Puszczańskie</v>
          </cell>
          <cell r="B44">
            <v>15065906.07</v>
          </cell>
        </row>
        <row r="45">
          <cell r="A45" t="str">
            <v>Grabówka, Zaścianki, Sobolewo, Sowlany, Henrykowo</v>
          </cell>
          <cell r="B45">
            <v>25152051.41</v>
          </cell>
        </row>
      </sheetData>
      <sheetData sheetId="1"/>
      <sheetData sheetId="2"/>
      <sheetData sheetId="3"/>
      <sheetData sheetId="4"/>
      <sheetData sheetId="5"/>
      <sheetData sheetId="6">
        <row r="7">
          <cell r="B7">
            <v>2018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7"/>
  <sheetViews>
    <sheetView tabSelected="1" topLeftCell="A47" workbookViewId="0">
      <selection activeCell="C59" sqref="C59"/>
    </sheetView>
  </sheetViews>
  <sheetFormatPr defaultRowHeight="15" x14ac:dyDescent="0.25"/>
  <cols>
    <col min="1" max="1" width="37.7109375" customWidth="1"/>
    <col min="2" max="2" width="15.28515625" customWidth="1"/>
    <col min="3" max="3" width="13.140625" customWidth="1"/>
    <col min="4" max="4" width="16.140625" customWidth="1"/>
    <col min="5" max="5" width="17.140625" customWidth="1"/>
    <col min="6" max="6" width="45.85546875" customWidth="1"/>
    <col min="7" max="7" width="22.7109375" customWidth="1"/>
    <col min="8" max="8" width="11.28515625" customWidth="1"/>
    <col min="9" max="9" width="16.28515625" customWidth="1"/>
  </cols>
  <sheetData>
    <row r="1" spans="1:9" x14ac:dyDescent="0.25">
      <c r="A1" s="24">
        <v>2021</v>
      </c>
      <c r="B1" s="25"/>
      <c r="C1" s="25"/>
      <c r="D1" s="25"/>
      <c r="E1" s="25"/>
      <c r="F1" s="25"/>
      <c r="G1" s="25"/>
      <c r="H1" s="25"/>
      <c r="I1" s="26"/>
    </row>
    <row r="2" spans="1:9" x14ac:dyDescent="0.25">
      <c r="A2" s="27" t="s">
        <v>0</v>
      </c>
      <c r="B2" s="28"/>
      <c r="C2" s="3"/>
      <c r="F2" s="29" t="s">
        <v>1</v>
      </c>
      <c r="G2" s="30"/>
      <c r="H2" s="3"/>
    </row>
    <row r="3" spans="1:9" x14ac:dyDescent="0.25">
      <c r="A3" s="14"/>
      <c r="B3" s="14"/>
      <c r="C3" s="3"/>
      <c r="F3" s="10"/>
      <c r="G3" s="10"/>
      <c r="H3" s="3"/>
    </row>
    <row r="4" spans="1:9" ht="45" x14ac:dyDescent="0.25">
      <c r="A4" s="1" t="s">
        <v>2</v>
      </c>
      <c r="B4" s="2" t="s">
        <v>90</v>
      </c>
      <c r="C4" s="17" t="s">
        <v>87</v>
      </c>
      <c r="D4" s="17" t="s">
        <v>91</v>
      </c>
      <c r="F4" s="1" t="s">
        <v>2</v>
      </c>
      <c r="G4" s="2" t="s">
        <v>90</v>
      </c>
      <c r="H4" s="17" t="s">
        <v>87</v>
      </c>
      <c r="I4" s="17" t="s">
        <v>91</v>
      </c>
    </row>
    <row r="5" spans="1:9" x14ac:dyDescent="0.25">
      <c r="A5" s="3"/>
      <c r="B5" s="3"/>
      <c r="C5" s="3"/>
      <c r="D5" s="3"/>
      <c r="F5" s="3"/>
      <c r="G5" s="3"/>
      <c r="H5" s="3"/>
      <c r="I5" s="3"/>
    </row>
    <row r="6" spans="1:9" ht="30" x14ac:dyDescent="0.25">
      <c r="A6" s="4" t="s">
        <v>54</v>
      </c>
      <c r="B6" s="5">
        <v>20000</v>
      </c>
      <c r="C6" s="16">
        <v>0</v>
      </c>
      <c r="D6" s="5">
        <f>B6+C6</f>
        <v>20000</v>
      </c>
      <c r="F6" s="4" t="s">
        <v>70</v>
      </c>
      <c r="G6" s="5">
        <v>15000</v>
      </c>
      <c r="H6" s="16">
        <v>0</v>
      </c>
      <c r="I6" s="5">
        <f>G6+H6</f>
        <v>15000</v>
      </c>
    </row>
    <row r="7" spans="1:9" ht="30" x14ac:dyDescent="0.25">
      <c r="A7" s="4" t="s">
        <v>36</v>
      </c>
      <c r="B7" s="5">
        <v>58130.61</v>
      </c>
      <c r="C7" s="16">
        <v>0</v>
      </c>
      <c r="D7" s="5">
        <f>B7+C7</f>
        <v>58130.61</v>
      </c>
      <c r="F7" s="3" t="s">
        <v>71</v>
      </c>
      <c r="G7" s="5">
        <v>5200</v>
      </c>
      <c r="H7" s="16">
        <v>0</v>
      </c>
      <c r="I7" s="5">
        <f t="shared" ref="I7:I28" si="0">G7+H7</f>
        <v>5200</v>
      </c>
    </row>
    <row r="8" spans="1:9" ht="75" x14ac:dyDescent="0.25">
      <c r="A8" s="4" t="s">
        <v>37</v>
      </c>
      <c r="B8" s="3">
        <v>119148.71</v>
      </c>
      <c r="C8" s="19">
        <v>15061.75</v>
      </c>
      <c r="D8" s="3">
        <f>B8</f>
        <v>119148.71</v>
      </c>
      <c r="F8" s="4" t="s">
        <v>72</v>
      </c>
      <c r="G8" s="5">
        <v>11193</v>
      </c>
      <c r="H8" s="16">
        <v>0</v>
      </c>
      <c r="I8" s="5">
        <f t="shared" si="0"/>
        <v>11193</v>
      </c>
    </row>
    <row r="9" spans="1:9" ht="45" x14ac:dyDescent="0.25">
      <c r="A9" s="4" t="s">
        <v>55</v>
      </c>
      <c r="B9" s="5">
        <v>352602.45</v>
      </c>
      <c r="C9" s="16">
        <v>0</v>
      </c>
      <c r="D9" s="3">
        <f t="shared" ref="D9:D10" si="1">B9</f>
        <v>352602.45</v>
      </c>
      <c r="F9" s="4" t="s">
        <v>73</v>
      </c>
      <c r="G9" s="5">
        <v>402148.5</v>
      </c>
      <c r="H9" s="16">
        <v>0</v>
      </c>
      <c r="I9" s="5">
        <f t="shared" si="0"/>
        <v>402148.5</v>
      </c>
    </row>
    <row r="10" spans="1:9" ht="45" x14ac:dyDescent="0.25">
      <c r="A10" s="4" t="s">
        <v>3</v>
      </c>
      <c r="B10" s="5">
        <v>247.69</v>
      </c>
      <c r="C10" s="16">
        <v>0</v>
      </c>
      <c r="D10" s="3">
        <f t="shared" si="1"/>
        <v>247.69</v>
      </c>
      <c r="F10" s="4" t="s">
        <v>74</v>
      </c>
      <c r="G10" s="5">
        <v>487766.53</v>
      </c>
      <c r="H10" s="16">
        <v>0</v>
      </c>
      <c r="I10" s="5">
        <f t="shared" si="0"/>
        <v>487766.53</v>
      </c>
    </row>
    <row r="11" spans="1:9" x14ac:dyDescent="0.25">
      <c r="A11" s="3" t="s">
        <v>56</v>
      </c>
      <c r="B11" s="5">
        <f>1351906.64-C11</f>
        <v>920748.50999999989</v>
      </c>
      <c r="C11" s="19">
        <v>431158.13</v>
      </c>
      <c r="D11" s="5">
        <f>B11+C11</f>
        <v>1351906.64</v>
      </c>
      <c r="F11" s="3" t="s">
        <v>75</v>
      </c>
      <c r="G11" s="5">
        <v>12300</v>
      </c>
      <c r="H11" s="16">
        <v>0</v>
      </c>
      <c r="I11" s="5">
        <f t="shared" si="0"/>
        <v>12300</v>
      </c>
    </row>
    <row r="12" spans="1:9" x14ac:dyDescent="0.25">
      <c r="A12" s="3" t="s">
        <v>5</v>
      </c>
      <c r="B12" s="5">
        <v>11685</v>
      </c>
      <c r="C12" s="16">
        <v>0</v>
      </c>
      <c r="D12" s="5">
        <f>B12+C12</f>
        <v>11685</v>
      </c>
      <c r="F12" s="3" t="s">
        <v>50</v>
      </c>
      <c r="G12" s="5">
        <v>59040</v>
      </c>
      <c r="H12" s="16">
        <v>0</v>
      </c>
      <c r="I12" s="5">
        <f t="shared" si="0"/>
        <v>59040</v>
      </c>
    </row>
    <row r="13" spans="1:9" ht="30" x14ac:dyDescent="0.25">
      <c r="A13" s="3" t="s">
        <v>6</v>
      </c>
      <c r="B13" s="5">
        <f>1646359.96-C13</f>
        <v>1014764.69</v>
      </c>
      <c r="C13" s="18">
        <v>631595.27</v>
      </c>
      <c r="D13" s="5">
        <f>B13+C13</f>
        <v>1646359.96</v>
      </c>
      <c r="F13" s="4" t="s">
        <v>76</v>
      </c>
      <c r="G13" s="5">
        <v>8000</v>
      </c>
      <c r="H13" s="16">
        <v>0</v>
      </c>
      <c r="I13" s="5">
        <f t="shared" si="0"/>
        <v>8000</v>
      </c>
    </row>
    <row r="14" spans="1:9" ht="30" x14ac:dyDescent="0.25">
      <c r="A14" s="3" t="s">
        <v>38</v>
      </c>
      <c r="B14" s="5">
        <v>670876.59</v>
      </c>
      <c r="C14" s="13">
        <v>1003169.22</v>
      </c>
      <c r="D14" s="5">
        <f>B14+C14</f>
        <v>1674045.81</v>
      </c>
      <c r="F14" s="4" t="s">
        <v>51</v>
      </c>
      <c r="G14" s="5">
        <v>239620</v>
      </c>
      <c r="H14" s="16">
        <v>0</v>
      </c>
      <c r="I14" s="5">
        <f t="shared" si="0"/>
        <v>239620</v>
      </c>
    </row>
    <row r="15" spans="1:9" ht="30" x14ac:dyDescent="0.25">
      <c r="A15" s="4" t="s">
        <v>57</v>
      </c>
      <c r="B15" s="5">
        <v>5904</v>
      </c>
      <c r="C15" s="16">
        <v>0</v>
      </c>
      <c r="D15" s="5">
        <f t="shared" ref="D15:D27" si="2">B15+C15</f>
        <v>5904</v>
      </c>
      <c r="F15" s="4" t="s">
        <v>3</v>
      </c>
      <c r="G15" s="5">
        <v>63708.91</v>
      </c>
      <c r="H15" s="16">
        <v>0</v>
      </c>
      <c r="I15" s="5">
        <f t="shared" si="0"/>
        <v>63708.91</v>
      </c>
    </row>
    <row r="16" spans="1:9" x14ac:dyDescent="0.25">
      <c r="A16" s="3" t="s">
        <v>58</v>
      </c>
      <c r="B16" s="5">
        <v>55350</v>
      </c>
      <c r="C16" s="16">
        <v>0</v>
      </c>
      <c r="D16" s="5">
        <f t="shared" si="2"/>
        <v>55350</v>
      </c>
      <c r="F16" s="3" t="s">
        <v>44</v>
      </c>
      <c r="G16" s="5">
        <v>15000</v>
      </c>
      <c r="H16" s="16">
        <v>0</v>
      </c>
      <c r="I16" s="5">
        <f t="shared" si="0"/>
        <v>15000</v>
      </c>
    </row>
    <row r="17" spans="1:9" x14ac:dyDescent="0.25">
      <c r="A17" s="3" t="s">
        <v>7</v>
      </c>
      <c r="B17" s="5">
        <v>252766.23</v>
      </c>
      <c r="C17" s="16">
        <v>0</v>
      </c>
      <c r="D17" s="5">
        <f t="shared" si="2"/>
        <v>252766.23</v>
      </c>
      <c r="F17" s="3" t="s">
        <v>4</v>
      </c>
      <c r="G17" s="5">
        <v>595682</v>
      </c>
      <c r="H17" s="16">
        <v>0</v>
      </c>
      <c r="I17" s="5">
        <f t="shared" si="0"/>
        <v>595682</v>
      </c>
    </row>
    <row r="18" spans="1:9" x14ac:dyDescent="0.25">
      <c r="A18" s="3" t="s">
        <v>9</v>
      </c>
      <c r="B18" s="5">
        <v>98293.65</v>
      </c>
      <c r="C18" s="16">
        <v>0</v>
      </c>
      <c r="D18" s="5">
        <f t="shared" si="2"/>
        <v>98293.65</v>
      </c>
      <c r="F18" s="3" t="s">
        <v>77</v>
      </c>
      <c r="G18" s="5">
        <v>23143.78</v>
      </c>
      <c r="H18" s="16">
        <v>0</v>
      </c>
      <c r="I18" s="5">
        <f t="shared" si="0"/>
        <v>23143.78</v>
      </c>
    </row>
    <row r="19" spans="1:9" ht="75" x14ac:dyDescent="0.25">
      <c r="A19" s="4" t="s">
        <v>59</v>
      </c>
      <c r="B19" s="5">
        <v>11170.01</v>
      </c>
      <c r="C19" s="16">
        <v>0</v>
      </c>
      <c r="D19" s="5">
        <f t="shared" si="2"/>
        <v>11170.01</v>
      </c>
      <c r="F19" s="4" t="s">
        <v>78</v>
      </c>
      <c r="G19" s="5">
        <v>8610</v>
      </c>
      <c r="H19" s="16">
        <v>0</v>
      </c>
      <c r="I19" s="5">
        <f t="shared" si="0"/>
        <v>8610</v>
      </c>
    </row>
    <row r="20" spans="1:9" ht="30" x14ac:dyDescent="0.25">
      <c r="A20" s="4" t="s">
        <v>11</v>
      </c>
      <c r="B20" s="5">
        <v>121298.64</v>
      </c>
      <c r="C20" s="16">
        <v>0</v>
      </c>
      <c r="D20" s="5">
        <f t="shared" si="2"/>
        <v>121298.64</v>
      </c>
      <c r="F20" s="4" t="s">
        <v>45</v>
      </c>
      <c r="G20" s="5">
        <v>9984.83</v>
      </c>
      <c r="H20" s="16">
        <v>0</v>
      </c>
      <c r="I20" s="5">
        <f t="shared" si="0"/>
        <v>9984.83</v>
      </c>
    </row>
    <row r="21" spans="1:9" ht="30" x14ac:dyDescent="0.25">
      <c r="A21" s="3" t="s">
        <v>60</v>
      </c>
      <c r="B21" s="5">
        <v>28905</v>
      </c>
      <c r="C21" s="16">
        <v>0</v>
      </c>
      <c r="D21" s="5">
        <f t="shared" si="2"/>
        <v>28905</v>
      </c>
      <c r="F21" s="4" t="s">
        <v>79</v>
      </c>
      <c r="G21" s="5">
        <v>589.1</v>
      </c>
      <c r="H21" s="16">
        <v>0</v>
      </c>
      <c r="I21" s="5">
        <f t="shared" si="0"/>
        <v>589.1</v>
      </c>
    </row>
    <row r="22" spans="1:9" ht="45" x14ac:dyDescent="0.25">
      <c r="A22" s="3" t="s">
        <v>39</v>
      </c>
      <c r="B22" s="5">
        <v>875755.26</v>
      </c>
      <c r="C22" s="16">
        <v>0</v>
      </c>
      <c r="D22" s="5">
        <f t="shared" si="2"/>
        <v>875755.26</v>
      </c>
      <c r="F22" s="4" t="s">
        <v>8</v>
      </c>
      <c r="G22" s="5">
        <v>14760</v>
      </c>
      <c r="H22" s="16">
        <v>0</v>
      </c>
      <c r="I22" s="5">
        <f t="shared" si="0"/>
        <v>14760</v>
      </c>
    </row>
    <row r="23" spans="1:9" x14ac:dyDescent="0.25">
      <c r="A23" s="3" t="s">
        <v>15</v>
      </c>
      <c r="B23" s="5">
        <v>34894.129999999997</v>
      </c>
      <c r="C23" s="16">
        <v>0</v>
      </c>
      <c r="D23" s="5">
        <f t="shared" si="2"/>
        <v>34894.129999999997</v>
      </c>
      <c r="F23" s="3" t="s">
        <v>10</v>
      </c>
      <c r="G23" s="5">
        <v>5166</v>
      </c>
      <c r="H23" s="16">
        <v>0</v>
      </c>
      <c r="I23" s="5">
        <f t="shared" si="0"/>
        <v>5166</v>
      </c>
    </row>
    <row r="24" spans="1:9" x14ac:dyDescent="0.25">
      <c r="A24" s="3" t="s">
        <v>16</v>
      </c>
      <c r="B24" s="5">
        <v>64329</v>
      </c>
      <c r="C24" s="16">
        <v>0</v>
      </c>
      <c r="D24" s="5">
        <f t="shared" si="2"/>
        <v>64329</v>
      </c>
      <c r="F24" s="3" t="s">
        <v>80</v>
      </c>
      <c r="G24" s="5">
        <v>59532</v>
      </c>
      <c r="H24" s="16">
        <v>0</v>
      </c>
      <c r="I24" s="5">
        <f t="shared" si="0"/>
        <v>59532</v>
      </c>
    </row>
    <row r="25" spans="1:9" ht="30" x14ac:dyDescent="0.25">
      <c r="A25" s="3" t="s">
        <v>40</v>
      </c>
      <c r="B25" s="5">
        <v>18628.740000000002</v>
      </c>
      <c r="C25" s="16">
        <v>0</v>
      </c>
      <c r="D25" s="5">
        <f t="shared" si="2"/>
        <v>18628.740000000002</v>
      </c>
      <c r="F25" s="4" t="s">
        <v>81</v>
      </c>
      <c r="G25" s="5">
        <v>9225</v>
      </c>
      <c r="H25" s="16">
        <v>0</v>
      </c>
      <c r="I25" s="5">
        <f t="shared" si="0"/>
        <v>9225</v>
      </c>
    </row>
    <row r="26" spans="1:9" x14ac:dyDescent="0.25">
      <c r="A26" s="3" t="s">
        <v>17</v>
      </c>
      <c r="B26" s="5">
        <v>19999.8</v>
      </c>
      <c r="C26" s="16">
        <v>0</v>
      </c>
      <c r="D26" s="5">
        <f t="shared" si="2"/>
        <v>19999.8</v>
      </c>
      <c r="F26" s="3" t="s">
        <v>12</v>
      </c>
      <c r="G26" s="5">
        <v>190250.78</v>
      </c>
      <c r="H26" s="16">
        <v>0</v>
      </c>
      <c r="I26" s="5">
        <f t="shared" si="0"/>
        <v>190250.78</v>
      </c>
    </row>
    <row r="27" spans="1:9" x14ac:dyDescent="0.25">
      <c r="A27" s="3" t="s">
        <v>41</v>
      </c>
      <c r="B27" s="5">
        <v>3505.5</v>
      </c>
      <c r="C27" s="16">
        <v>0</v>
      </c>
      <c r="D27" s="5">
        <f t="shared" si="2"/>
        <v>3505.5</v>
      </c>
      <c r="F27" s="3" t="s">
        <v>13</v>
      </c>
      <c r="G27" s="5">
        <v>638739.32999999996</v>
      </c>
      <c r="H27" s="16">
        <v>0</v>
      </c>
      <c r="I27" s="5">
        <f t="shared" si="0"/>
        <v>638739.32999999996</v>
      </c>
    </row>
    <row r="28" spans="1:9" x14ac:dyDescent="0.25">
      <c r="A28" s="3" t="s">
        <v>46</v>
      </c>
      <c r="B28" s="5">
        <f>2539910.27-C28</f>
        <v>351956.64000000013</v>
      </c>
      <c r="C28" s="13">
        <v>2187953.63</v>
      </c>
      <c r="D28" s="5">
        <f>B28+C28</f>
        <v>2539910.27</v>
      </c>
      <c r="F28" s="3" t="s">
        <v>14</v>
      </c>
      <c r="G28" s="5">
        <v>406654.22</v>
      </c>
      <c r="H28" s="16">
        <v>0</v>
      </c>
      <c r="I28" s="5">
        <f t="shared" si="0"/>
        <v>406654.22</v>
      </c>
    </row>
    <row r="29" spans="1:9" ht="30" x14ac:dyDescent="0.25">
      <c r="A29" s="4" t="s">
        <v>61</v>
      </c>
      <c r="B29" s="5">
        <v>30750</v>
      </c>
      <c r="C29" s="16">
        <v>0</v>
      </c>
      <c r="D29" s="5">
        <f t="shared" ref="D29:D47" si="3">B29+C29</f>
        <v>30750</v>
      </c>
      <c r="F29" s="3" t="s">
        <v>18</v>
      </c>
      <c r="G29" s="5">
        <f>216225.08-H29</f>
        <v>1311.2399999999907</v>
      </c>
      <c r="H29" s="18">
        <v>214913.84</v>
      </c>
      <c r="I29" s="5">
        <f>G29+H29</f>
        <v>216225.08</v>
      </c>
    </row>
    <row r="30" spans="1:9" ht="30" x14ac:dyDescent="0.25">
      <c r="A30" s="4" t="s">
        <v>62</v>
      </c>
      <c r="B30" s="5">
        <v>29950.5</v>
      </c>
      <c r="C30" s="16">
        <v>0</v>
      </c>
      <c r="D30" s="5">
        <f t="shared" si="3"/>
        <v>29950.5</v>
      </c>
      <c r="F30" s="3" t="s">
        <v>52</v>
      </c>
      <c r="G30" s="5">
        <f>3461332.15-H30</f>
        <v>2961332.15</v>
      </c>
      <c r="H30" s="20">
        <v>500000</v>
      </c>
      <c r="I30" s="5">
        <f>G30+H30</f>
        <v>3461332.15</v>
      </c>
    </row>
    <row r="31" spans="1:9" x14ac:dyDescent="0.25">
      <c r="A31" s="3" t="s">
        <v>63</v>
      </c>
      <c r="B31" s="5">
        <v>43050</v>
      </c>
      <c r="C31" s="16">
        <v>0</v>
      </c>
      <c r="D31" s="5">
        <f t="shared" si="3"/>
        <v>43050</v>
      </c>
      <c r="F31" s="3" t="s">
        <v>53</v>
      </c>
      <c r="G31" s="5">
        <f>3108645.26-H31</f>
        <v>858645.25999999978</v>
      </c>
      <c r="H31" s="18">
        <v>2250000</v>
      </c>
      <c r="I31" s="5">
        <f>G31+H31</f>
        <v>3108645.26</v>
      </c>
    </row>
    <row r="32" spans="1:9" x14ac:dyDescent="0.25">
      <c r="A32" s="3" t="s">
        <v>64</v>
      </c>
      <c r="B32" s="5">
        <v>19581.93</v>
      </c>
      <c r="C32" s="16">
        <v>0</v>
      </c>
      <c r="D32" s="5">
        <f t="shared" si="3"/>
        <v>19581.93</v>
      </c>
      <c r="F32" s="3" t="s">
        <v>24</v>
      </c>
      <c r="G32" s="5">
        <v>53352.28</v>
      </c>
      <c r="H32" s="16">
        <v>0</v>
      </c>
      <c r="I32" s="5">
        <f t="shared" ref="I32:I44" si="4">G32+H32</f>
        <v>53352.28</v>
      </c>
    </row>
    <row r="33" spans="1:9" ht="75" x14ac:dyDescent="0.25">
      <c r="A33" s="4" t="s">
        <v>42</v>
      </c>
      <c r="B33" s="5">
        <v>316199</v>
      </c>
      <c r="C33" s="16">
        <v>0</v>
      </c>
      <c r="D33" s="5">
        <f t="shared" si="3"/>
        <v>316199</v>
      </c>
      <c r="F33" s="3" t="s">
        <v>25</v>
      </c>
      <c r="G33" s="5">
        <v>36191.79</v>
      </c>
      <c r="H33" s="16">
        <v>0</v>
      </c>
      <c r="I33" s="5">
        <f t="shared" si="4"/>
        <v>36191.79</v>
      </c>
    </row>
    <row r="34" spans="1:9" ht="90" customHeight="1" x14ac:dyDescent="0.25">
      <c r="A34" s="12" t="s">
        <v>43</v>
      </c>
      <c r="B34" s="5">
        <v>188190</v>
      </c>
      <c r="C34" s="16">
        <v>0</v>
      </c>
      <c r="D34" s="5">
        <f t="shared" si="3"/>
        <v>188190</v>
      </c>
      <c r="F34" s="3" t="s">
        <v>27</v>
      </c>
      <c r="G34" s="5">
        <v>53892.45</v>
      </c>
      <c r="H34" s="16">
        <v>0</v>
      </c>
      <c r="I34" s="5">
        <f t="shared" si="4"/>
        <v>53892.45</v>
      </c>
    </row>
    <row r="35" spans="1:9" ht="30" x14ac:dyDescent="0.25">
      <c r="A35" s="3" t="s">
        <v>47</v>
      </c>
      <c r="B35" s="5">
        <v>2160</v>
      </c>
      <c r="C35" s="5">
        <v>0</v>
      </c>
      <c r="D35" s="5">
        <f t="shared" si="3"/>
        <v>2160</v>
      </c>
      <c r="F35" s="4" t="s">
        <v>82</v>
      </c>
      <c r="G35" s="5">
        <v>98151.71</v>
      </c>
      <c r="H35" s="16">
        <v>0</v>
      </c>
      <c r="I35" s="5">
        <f t="shared" si="4"/>
        <v>98151.71</v>
      </c>
    </row>
    <row r="36" spans="1:9" ht="30" x14ac:dyDescent="0.25">
      <c r="A36" s="3" t="s">
        <v>19</v>
      </c>
      <c r="B36" s="5">
        <v>32160.05</v>
      </c>
      <c r="C36" s="16">
        <v>0</v>
      </c>
      <c r="D36" s="5">
        <f t="shared" si="3"/>
        <v>32160.05</v>
      </c>
      <c r="F36" s="4" t="s">
        <v>83</v>
      </c>
      <c r="G36" s="5">
        <v>37693</v>
      </c>
      <c r="H36" s="16">
        <v>0</v>
      </c>
      <c r="I36" s="5">
        <f t="shared" si="4"/>
        <v>37693</v>
      </c>
    </row>
    <row r="37" spans="1:9" x14ac:dyDescent="0.25">
      <c r="A37" s="3" t="s">
        <v>20</v>
      </c>
      <c r="B37" s="5">
        <v>500</v>
      </c>
      <c r="C37" s="16">
        <v>0</v>
      </c>
      <c r="D37" s="5">
        <f t="shared" si="3"/>
        <v>500</v>
      </c>
      <c r="F37" s="3" t="s">
        <v>28</v>
      </c>
      <c r="G37" s="5">
        <v>3800</v>
      </c>
      <c r="H37" s="16">
        <v>0</v>
      </c>
      <c r="I37" s="5">
        <f t="shared" si="4"/>
        <v>3800</v>
      </c>
    </row>
    <row r="38" spans="1:9" x14ac:dyDescent="0.25">
      <c r="A38" s="3" t="s">
        <v>21</v>
      </c>
      <c r="B38" s="5">
        <v>37972</v>
      </c>
      <c r="C38" s="16">
        <v>0</v>
      </c>
      <c r="D38" s="5">
        <f t="shared" si="3"/>
        <v>37972</v>
      </c>
      <c r="F38" s="3" t="s">
        <v>29</v>
      </c>
      <c r="G38" s="5">
        <v>50921.99</v>
      </c>
      <c r="H38" s="16">
        <v>0</v>
      </c>
      <c r="I38" s="5">
        <f t="shared" si="4"/>
        <v>50921.99</v>
      </c>
    </row>
    <row r="39" spans="1:9" x14ac:dyDescent="0.25">
      <c r="A39" s="3" t="s">
        <v>22</v>
      </c>
      <c r="B39" s="5">
        <v>650</v>
      </c>
      <c r="C39" s="16">
        <v>0</v>
      </c>
      <c r="D39" s="5">
        <f t="shared" si="3"/>
        <v>650</v>
      </c>
      <c r="F39" s="3" t="s">
        <v>30</v>
      </c>
      <c r="G39" s="5">
        <v>130748.79</v>
      </c>
      <c r="H39" s="16">
        <v>0</v>
      </c>
      <c r="I39" s="5">
        <f t="shared" si="4"/>
        <v>130748.79</v>
      </c>
    </row>
    <row r="40" spans="1:9" x14ac:dyDescent="0.25">
      <c r="A40" s="3" t="s">
        <v>23</v>
      </c>
      <c r="B40" s="5">
        <v>7171.4</v>
      </c>
      <c r="C40" s="16">
        <v>0</v>
      </c>
      <c r="D40" s="5">
        <f t="shared" si="3"/>
        <v>7171.4</v>
      </c>
      <c r="F40" s="3" t="s">
        <v>31</v>
      </c>
      <c r="G40" s="5">
        <v>8626.1</v>
      </c>
      <c r="H40" s="16">
        <v>0</v>
      </c>
      <c r="I40" s="5">
        <f t="shared" si="4"/>
        <v>8626.1</v>
      </c>
    </row>
    <row r="41" spans="1:9" ht="39" x14ac:dyDescent="0.25">
      <c r="A41" s="4" t="s">
        <v>65</v>
      </c>
      <c r="B41" s="5">
        <v>42475.51</v>
      </c>
      <c r="C41" s="16">
        <v>0</v>
      </c>
      <c r="D41" s="5">
        <f t="shared" si="3"/>
        <v>42475.51</v>
      </c>
      <c r="F41" s="12" t="s">
        <v>84</v>
      </c>
      <c r="G41" s="5">
        <v>272744.33</v>
      </c>
      <c r="H41" s="16">
        <v>0</v>
      </c>
      <c r="I41" s="5">
        <f t="shared" si="4"/>
        <v>272744.33</v>
      </c>
    </row>
    <row r="42" spans="1:9" x14ac:dyDescent="0.25">
      <c r="A42" s="3" t="s">
        <v>66</v>
      </c>
      <c r="B42" s="5">
        <v>228096</v>
      </c>
      <c r="C42" s="16">
        <v>0</v>
      </c>
      <c r="D42" s="5">
        <f t="shared" si="3"/>
        <v>228096</v>
      </c>
      <c r="F42" s="3" t="s">
        <v>85</v>
      </c>
      <c r="G42" s="5">
        <v>95223.17</v>
      </c>
      <c r="H42" s="16">
        <v>0</v>
      </c>
      <c r="I42" s="5">
        <f t="shared" si="4"/>
        <v>95223.17</v>
      </c>
    </row>
    <row r="43" spans="1:9" ht="45" x14ac:dyDescent="0.25">
      <c r="A43" s="3" t="s">
        <v>26</v>
      </c>
      <c r="B43" s="5">
        <v>67822</v>
      </c>
      <c r="C43" s="16">
        <v>0</v>
      </c>
      <c r="D43" s="5">
        <f t="shared" si="3"/>
        <v>67822</v>
      </c>
      <c r="F43" s="4" t="s">
        <v>86</v>
      </c>
      <c r="G43" s="5">
        <v>265816.37</v>
      </c>
      <c r="H43" s="16">
        <v>0</v>
      </c>
      <c r="I43" s="5">
        <f t="shared" si="4"/>
        <v>265816.37</v>
      </c>
    </row>
    <row r="44" spans="1:9" x14ac:dyDescent="0.25">
      <c r="A44" s="3" t="s">
        <v>67</v>
      </c>
      <c r="B44" s="5">
        <v>99050.65</v>
      </c>
      <c r="C44" s="16">
        <v>0</v>
      </c>
      <c r="D44" s="5">
        <f t="shared" si="3"/>
        <v>99050.65</v>
      </c>
      <c r="F44" s="11" t="s">
        <v>35</v>
      </c>
      <c r="G44" s="8">
        <f>SUM(G6:G43)</f>
        <v>8209764.6100000013</v>
      </c>
      <c r="H44" s="8">
        <f>SUM(H6:H43)</f>
        <v>2964913.84</v>
      </c>
      <c r="I44" s="21">
        <f t="shared" si="4"/>
        <v>11174678.450000001</v>
      </c>
    </row>
    <row r="45" spans="1:9" ht="45" x14ac:dyDescent="0.25">
      <c r="A45" s="4" t="s">
        <v>48</v>
      </c>
      <c r="B45" s="5"/>
      <c r="C45" s="3">
        <v>126364.55</v>
      </c>
      <c r="D45" s="5">
        <f t="shared" si="3"/>
        <v>126364.55</v>
      </c>
    </row>
    <row r="46" spans="1:9" ht="50.45" customHeight="1" x14ac:dyDescent="0.25">
      <c r="A46" s="4" t="s">
        <v>49</v>
      </c>
      <c r="B46" s="5"/>
      <c r="C46" s="3">
        <v>70172.039999999994</v>
      </c>
      <c r="D46" s="5">
        <f t="shared" si="3"/>
        <v>70172.039999999994</v>
      </c>
    </row>
    <row r="47" spans="1:9" ht="24" customHeight="1" x14ac:dyDescent="0.25">
      <c r="A47" s="11" t="s">
        <v>35</v>
      </c>
      <c r="B47" s="8">
        <f>SUM(B6:B46)</f>
        <v>6256739.8899999997</v>
      </c>
      <c r="C47" s="8">
        <f>SUM(C6:C46)</f>
        <v>4465474.59</v>
      </c>
      <c r="D47" s="21">
        <f t="shared" si="3"/>
        <v>10722214.48</v>
      </c>
    </row>
    <row r="48" spans="1:9" ht="36.6" customHeight="1" x14ac:dyDescent="0.25">
      <c r="F48" s="18"/>
      <c r="G48" s="7" t="s">
        <v>89</v>
      </c>
    </row>
    <row r="49" spans="1:7" ht="32.450000000000003" customHeight="1" x14ac:dyDescent="0.25">
      <c r="F49" s="6"/>
      <c r="G49" s="3" t="s">
        <v>88</v>
      </c>
    </row>
    <row r="50" spans="1:7" ht="37.15" customHeight="1" x14ac:dyDescent="0.25"/>
    <row r="52" spans="1:7" ht="75" x14ac:dyDescent="0.25">
      <c r="C52" s="23"/>
      <c r="D52" s="22" t="s">
        <v>92</v>
      </c>
      <c r="E52" s="23">
        <v>10722214.48</v>
      </c>
    </row>
    <row r="53" spans="1:7" ht="75" x14ac:dyDescent="0.25">
      <c r="A53" t="s">
        <v>32</v>
      </c>
      <c r="C53" s="23"/>
      <c r="D53" s="22" t="s">
        <v>93</v>
      </c>
      <c r="E53" s="23">
        <v>11174678.449999999</v>
      </c>
    </row>
    <row r="54" spans="1:7" x14ac:dyDescent="0.25">
      <c r="A54" s="9" t="s">
        <v>33</v>
      </c>
      <c r="B54" s="9" t="s">
        <v>34</v>
      </c>
    </row>
    <row r="55" spans="1:7" ht="45" customHeight="1" x14ac:dyDescent="0.25">
      <c r="A55" s="4" t="s">
        <v>68</v>
      </c>
      <c r="B55" s="5">
        <v>794449.6</v>
      </c>
    </row>
    <row r="56" spans="1:7" ht="34.9" customHeight="1" x14ac:dyDescent="0.25">
      <c r="A56" s="4" t="s">
        <v>69</v>
      </c>
      <c r="B56" s="5">
        <v>39130.97</v>
      </c>
    </row>
    <row r="57" spans="1:7" x14ac:dyDescent="0.25">
      <c r="A57" s="11"/>
      <c r="B57" s="15">
        <f>SUM(B55:B56)</f>
        <v>833580.57</v>
      </c>
    </row>
  </sheetData>
  <mergeCells count="3">
    <mergeCell ref="A1:I1"/>
    <mergeCell ref="A2:B2"/>
    <mergeCell ref="F2:G2"/>
  </mergeCells>
  <pageMargins left="0.7" right="0.7" top="0.75" bottom="0.75" header="0.3" footer="0.3"/>
  <pageSetup paperSize="8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Piotrowska</dc:creator>
  <cp:lastModifiedBy>Magdalena Szymańska</cp:lastModifiedBy>
  <cp:lastPrinted>2024-03-04T12:19:44Z</cp:lastPrinted>
  <dcterms:created xsi:type="dcterms:W3CDTF">2024-02-06T16:28:00Z</dcterms:created>
  <dcterms:modified xsi:type="dcterms:W3CDTF">2024-03-06T08:18:50Z</dcterms:modified>
</cp:coreProperties>
</file>